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eskovaj\Documents\OP VVV\Výzva RKV II\jednotka\"/>
    </mc:Choice>
  </mc:AlternateContent>
  <workbookProtection workbookAlgorithmName="SHA-512" workbookHashValue="ZI3Ud8s10wRl3Wt3T0Fj27LKX/YKq+uCN4HL2CNaYdDxNf8ycL8krVep8qGQROEHY6NMHpm/vmz/NozT4yxX3A==" workbookSaltValue="o1tvSzjmjI5Dqaw3wUR2Uw==" workbookSpinCount="100000" lockStructure="1"/>
  <bookViews>
    <workbookView xWindow="0" yWindow="0" windowWidth="19140" windowHeight="5730"/>
  </bookViews>
  <sheets>
    <sheet name="Úvod" sheetId="14" r:id="rId1"/>
    <sheet name="Přehled" sheetId="1" r:id="rId2"/>
    <sheet name="Data" sheetId="3" state="hidden" r:id="rId3"/>
    <sheet name="1. ZoR" sheetId="2" r:id="rId4"/>
    <sheet name="2. ZoR" sheetId="4" r:id="rId5"/>
    <sheet name="3. ZoR" sheetId="5" r:id="rId6"/>
    <sheet name="4. ZoR" sheetId="6" r:id="rId7"/>
    <sheet name="5. ZoR" sheetId="9" r:id="rId8"/>
    <sheet name="6. ZoR" sheetId="11" r:id="rId9"/>
    <sheet name="7. ZoR" sheetId="10" r:id="rId10"/>
    <sheet name="8. ZoR" sheetId="7" r:id="rId11"/>
    <sheet name="9. ZoR" sheetId="8" r:id="rId12"/>
    <sheet name="10. ZoR" sheetId="12" r:id="rId13"/>
  </sheets>
  <externalReferences>
    <externalReference r:id="rId14"/>
  </externalReferences>
  <definedNames>
    <definedName name="rodina">[1]data!$P$2:$P$3</definedName>
    <definedName name="sloucene">[1]data!$F$2:$F$161</definedName>
    <definedName name="země">[1]data!$F$2:$F$162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0" i="1" l="1"/>
  <c r="F195" i="1"/>
  <c r="F190" i="1"/>
  <c r="F185" i="1"/>
  <c r="F180" i="1"/>
  <c r="F175" i="1"/>
  <c r="F170" i="1"/>
  <c r="F165" i="1"/>
  <c r="F160" i="1"/>
  <c r="F155" i="1"/>
  <c r="F150" i="1"/>
  <c r="F145" i="1"/>
  <c r="F140" i="1"/>
  <c r="F135" i="1"/>
  <c r="F130" i="1"/>
  <c r="F125" i="1"/>
  <c r="F120" i="1"/>
  <c r="F115" i="1"/>
  <c r="F110" i="1"/>
  <c r="F105" i="1"/>
  <c r="F100" i="1"/>
  <c r="F95" i="1"/>
  <c r="F90" i="1"/>
  <c r="F85" i="1"/>
  <c r="F80" i="1"/>
  <c r="F75" i="1"/>
  <c r="F70" i="1"/>
  <c r="F65" i="1"/>
  <c r="F60" i="1"/>
  <c r="F55" i="1"/>
  <c r="F50" i="1"/>
  <c r="F45" i="1"/>
  <c r="F40" i="1"/>
  <c r="F35" i="1"/>
  <c r="F30" i="1"/>
  <c r="F25" i="1"/>
  <c r="F20" i="1"/>
  <c r="F15" i="1"/>
  <c r="F10" i="1"/>
  <c r="K3" i="3"/>
  <c r="K5" i="3" s="1"/>
  <c r="K4" i="3" l="1"/>
  <c r="A200" i="1"/>
  <c r="A199" i="1"/>
  <c r="A198" i="1"/>
  <c r="A197" i="1"/>
  <c r="A195" i="1"/>
  <c r="A194" i="1"/>
  <c r="A193" i="1"/>
  <c r="A192" i="1"/>
  <c r="A190" i="1"/>
  <c r="A189" i="1"/>
  <c r="A188" i="1"/>
  <c r="A187" i="1"/>
  <c r="A185" i="1"/>
  <c r="A184" i="1"/>
  <c r="A183" i="1"/>
  <c r="A182" i="1"/>
  <c r="A180" i="1"/>
  <c r="A179" i="1"/>
  <c r="A178" i="1"/>
  <c r="A177" i="1"/>
  <c r="A175" i="1"/>
  <c r="A174" i="1"/>
  <c r="A173" i="1"/>
  <c r="A172" i="1"/>
  <c r="A170" i="1"/>
  <c r="A169" i="1"/>
  <c r="A168" i="1"/>
  <c r="A167" i="1"/>
  <c r="A165" i="1"/>
  <c r="A164" i="1"/>
  <c r="A163" i="1"/>
  <c r="A162" i="1"/>
  <c r="A160" i="1"/>
  <c r="A159" i="1"/>
  <c r="A158" i="1"/>
  <c r="A157" i="1"/>
  <c r="A155" i="1"/>
  <c r="A154" i="1"/>
  <c r="A153" i="1"/>
  <c r="A152" i="1"/>
  <c r="A150" i="1"/>
  <c r="A149" i="1"/>
  <c r="A148" i="1"/>
  <c r="A147" i="1"/>
  <c r="A145" i="1"/>
  <c r="A144" i="1"/>
  <c r="A143" i="1"/>
  <c r="A142" i="1"/>
  <c r="A140" i="1"/>
  <c r="A139" i="1"/>
  <c r="A138" i="1"/>
  <c r="A137" i="1"/>
  <c r="A135" i="1"/>
  <c r="A134" i="1"/>
  <c r="A133" i="1"/>
  <c r="A132" i="1"/>
  <c r="A130" i="1"/>
  <c r="A129" i="1"/>
  <c r="A128" i="1"/>
  <c r="A127" i="1"/>
  <c r="A125" i="1"/>
  <c r="A124" i="1"/>
  <c r="A123" i="1"/>
  <c r="A122" i="1"/>
  <c r="A120" i="1"/>
  <c r="A119" i="1"/>
  <c r="A118" i="1"/>
  <c r="A117" i="1"/>
  <c r="A115" i="1"/>
  <c r="A114" i="1"/>
  <c r="A113" i="1"/>
  <c r="A112" i="1"/>
  <c r="A110" i="1"/>
  <c r="A109" i="1"/>
  <c r="A108" i="1"/>
  <c r="A107" i="1"/>
  <c r="A105" i="1"/>
  <c r="A104" i="1"/>
  <c r="A103" i="1"/>
  <c r="A102" i="1"/>
  <c r="A100" i="1"/>
  <c r="A99" i="1"/>
  <c r="A98" i="1"/>
  <c r="A97" i="1"/>
  <c r="A95" i="1"/>
  <c r="A94" i="1"/>
  <c r="A93" i="1"/>
  <c r="A92" i="1"/>
  <c r="A90" i="1"/>
  <c r="A89" i="1"/>
  <c r="A88" i="1"/>
  <c r="A87" i="1"/>
  <c r="A85" i="1"/>
  <c r="A84" i="1"/>
  <c r="A83" i="1"/>
  <c r="A82" i="1"/>
  <c r="A80" i="1"/>
  <c r="A79" i="1"/>
  <c r="A78" i="1"/>
  <c r="A77" i="1"/>
  <c r="A75" i="1"/>
  <c r="A74" i="1"/>
  <c r="A73" i="1"/>
  <c r="A72" i="1"/>
  <c r="A70" i="1"/>
  <c r="A69" i="1"/>
  <c r="A68" i="1"/>
  <c r="A67" i="1"/>
  <c r="A65" i="1"/>
  <c r="A64" i="1"/>
  <c r="A63" i="1"/>
  <c r="A62" i="1"/>
  <c r="A60" i="1"/>
  <c r="A59" i="1"/>
  <c r="A58" i="1"/>
  <c r="A57" i="1"/>
  <c r="A55" i="1"/>
  <c r="A54" i="1"/>
  <c r="A53" i="1"/>
  <c r="A52" i="1"/>
  <c r="A50" i="1"/>
  <c r="A49" i="1"/>
  <c r="A48" i="1"/>
  <c r="A47" i="1"/>
  <c r="A45" i="1"/>
  <c r="A44" i="1"/>
  <c r="A43" i="1"/>
  <c r="A42" i="1"/>
  <c r="A40" i="1"/>
  <c r="A39" i="1"/>
  <c r="A38" i="1"/>
  <c r="A37" i="1"/>
  <c r="A35" i="1"/>
  <c r="A34" i="1"/>
  <c r="A33" i="1"/>
  <c r="A32" i="1"/>
  <c r="A30" i="1"/>
  <c r="A29" i="1"/>
  <c r="A28" i="1"/>
  <c r="A27" i="1"/>
  <c r="A25" i="1"/>
  <c r="A24" i="1"/>
  <c r="A23" i="1"/>
  <c r="A22" i="1"/>
  <c r="A20" i="1"/>
  <c r="A19" i="1"/>
  <c r="A18" i="1"/>
  <c r="A17" i="1"/>
  <c r="A15" i="1"/>
  <c r="A14" i="1"/>
  <c r="A13" i="1"/>
  <c r="A12" i="1"/>
  <c r="A10" i="1"/>
  <c r="A9" i="1"/>
  <c r="A8" i="1"/>
  <c r="A7" i="1"/>
  <c r="E205" i="5" l="1"/>
  <c r="E204" i="5"/>
  <c r="E205" i="6"/>
  <c r="E204" i="6"/>
  <c r="E205" i="9"/>
  <c r="E204" i="9"/>
  <c r="E205" i="11"/>
  <c r="E204" i="11"/>
  <c r="E205" i="10"/>
  <c r="E204" i="10"/>
  <c r="E205" i="7"/>
  <c r="E204" i="7"/>
  <c r="E205" i="8"/>
  <c r="E204" i="8"/>
  <c r="E205" i="12"/>
  <c r="E204" i="12"/>
  <c r="E205" i="4"/>
  <c r="E204" i="4"/>
  <c r="I199" i="1" l="1"/>
  <c r="I198" i="1"/>
  <c r="I197" i="1"/>
  <c r="I194" i="1"/>
  <c r="I193" i="1"/>
  <c r="I192" i="1"/>
  <c r="I189" i="1"/>
  <c r="I188" i="1"/>
  <c r="I187" i="1"/>
  <c r="I184" i="1"/>
  <c r="I183" i="1"/>
  <c r="I182" i="1"/>
  <c r="I179" i="1"/>
  <c r="I178" i="1"/>
  <c r="I177" i="1"/>
  <c r="I174" i="1"/>
  <c r="I173" i="1"/>
  <c r="I172" i="1"/>
  <c r="I169" i="1"/>
  <c r="I168" i="1"/>
  <c r="I167" i="1"/>
  <c r="I164" i="1"/>
  <c r="I163" i="1"/>
  <c r="I162" i="1"/>
  <c r="I159" i="1"/>
  <c r="I158" i="1"/>
  <c r="I157" i="1"/>
  <c r="I154" i="1"/>
  <c r="I153" i="1"/>
  <c r="I152" i="1"/>
  <c r="I149" i="1"/>
  <c r="I148" i="1"/>
  <c r="I147" i="1"/>
  <c r="I144" i="1"/>
  <c r="I143" i="1"/>
  <c r="I142" i="1"/>
  <c r="I139" i="1"/>
  <c r="I138" i="1"/>
  <c r="I137" i="1"/>
  <c r="I134" i="1"/>
  <c r="I133" i="1"/>
  <c r="I132" i="1"/>
  <c r="I129" i="1"/>
  <c r="I128" i="1"/>
  <c r="I127" i="1"/>
  <c r="I124" i="1"/>
  <c r="I123" i="1"/>
  <c r="I122" i="1"/>
  <c r="I119" i="1"/>
  <c r="I118" i="1"/>
  <c r="I117" i="1"/>
  <c r="I114" i="1"/>
  <c r="I113" i="1"/>
  <c r="I112" i="1"/>
  <c r="I109" i="1"/>
  <c r="I108" i="1"/>
  <c r="I107" i="1"/>
  <c r="I104" i="1"/>
  <c r="I103" i="1"/>
  <c r="I102" i="1"/>
  <c r="I99" i="1"/>
  <c r="I98" i="1"/>
  <c r="I97" i="1"/>
  <c r="I94" i="1"/>
  <c r="I93" i="1"/>
  <c r="I92" i="1"/>
  <c r="I89" i="1"/>
  <c r="I88" i="1"/>
  <c r="I87" i="1"/>
  <c r="I84" i="1"/>
  <c r="I83" i="1"/>
  <c r="I82" i="1"/>
  <c r="I79" i="1"/>
  <c r="I78" i="1"/>
  <c r="I77" i="1"/>
  <c r="I74" i="1"/>
  <c r="I73" i="1"/>
  <c r="I72" i="1"/>
  <c r="I69" i="1"/>
  <c r="I68" i="1"/>
  <c r="I67" i="1"/>
  <c r="I64" i="1"/>
  <c r="I63" i="1"/>
  <c r="I62" i="1"/>
  <c r="I59" i="1"/>
  <c r="I58" i="1"/>
  <c r="I57" i="1"/>
  <c r="I54" i="1"/>
  <c r="I53" i="1"/>
  <c r="I52" i="1"/>
  <c r="I49" i="1"/>
  <c r="I48" i="1"/>
  <c r="I47" i="1"/>
  <c r="I44" i="1"/>
  <c r="I43" i="1"/>
  <c r="I42" i="1"/>
  <c r="I39" i="1"/>
  <c r="I38" i="1"/>
  <c r="I37" i="1"/>
  <c r="I34" i="1"/>
  <c r="I33" i="1"/>
  <c r="I32" i="1"/>
  <c r="I29" i="1"/>
  <c r="I28" i="1"/>
  <c r="I27" i="1"/>
  <c r="I24" i="1"/>
  <c r="I23" i="1"/>
  <c r="I22" i="1"/>
  <c r="I19" i="1"/>
  <c r="I18" i="1"/>
  <c r="I17" i="1"/>
  <c r="I14" i="1"/>
  <c r="I13" i="1"/>
  <c r="I12" i="1"/>
  <c r="I9" i="1"/>
  <c r="I8" i="1"/>
  <c r="I7" i="1"/>
  <c r="B3" i="12"/>
  <c r="B3" i="8"/>
  <c r="B3" i="7"/>
  <c r="B3" i="10"/>
  <c r="B3" i="11"/>
  <c r="B3" i="9"/>
  <c r="B3" i="6"/>
  <c r="B3" i="5"/>
  <c r="B3" i="4"/>
  <c r="F3" i="5" l="1"/>
  <c r="F3" i="6"/>
  <c r="F3" i="9"/>
  <c r="F3" i="11"/>
  <c r="F3" i="10"/>
  <c r="F3" i="7"/>
  <c r="F3" i="8"/>
  <c r="F3" i="12"/>
  <c r="F3" i="4"/>
  <c r="F199" i="1" l="1"/>
  <c r="F198" i="1"/>
  <c r="F197" i="1"/>
  <c r="F194" i="1"/>
  <c r="F193" i="1"/>
  <c r="F192" i="1"/>
  <c r="F189" i="1"/>
  <c r="F188" i="1"/>
  <c r="F187" i="1"/>
  <c r="F184" i="1"/>
  <c r="F183" i="1"/>
  <c r="F182" i="1"/>
  <c r="F179" i="1"/>
  <c r="F178" i="1"/>
  <c r="F177" i="1"/>
  <c r="F174" i="1"/>
  <c r="F173" i="1"/>
  <c r="F172" i="1"/>
  <c r="F169" i="1"/>
  <c r="F168" i="1"/>
  <c r="F167" i="1"/>
  <c r="F164" i="1"/>
  <c r="F163" i="1"/>
  <c r="F162" i="1"/>
  <c r="F159" i="1"/>
  <c r="F158" i="1"/>
  <c r="F157" i="1"/>
  <c r="F154" i="1"/>
  <c r="F153" i="1"/>
  <c r="F152" i="1"/>
  <c r="F149" i="1"/>
  <c r="F148" i="1"/>
  <c r="F147" i="1"/>
  <c r="F144" i="1"/>
  <c r="F143" i="1"/>
  <c r="F142" i="1"/>
  <c r="F139" i="1"/>
  <c r="F138" i="1"/>
  <c r="F137" i="1"/>
  <c r="F134" i="1"/>
  <c r="F133" i="1"/>
  <c r="F132" i="1"/>
  <c r="F129" i="1"/>
  <c r="F128" i="1"/>
  <c r="F127" i="1"/>
  <c r="F124" i="1"/>
  <c r="F123" i="1"/>
  <c r="F122" i="1"/>
  <c r="F119" i="1"/>
  <c r="F118" i="1"/>
  <c r="F117" i="1"/>
  <c r="F114" i="1"/>
  <c r="F113" i="1"/>
  <c r="F112" i="1"/>
  <c r="F109" i="1"/>
  <c r="F108" i="1"/>
  <c r="F107" i="1"/>
  <c r="F104" i="1"/>
  <c r="F103" i="1"/>
  <c r="F102" i="1"/>
  <c r="F99" i="1"/>
  <c r="F98" i="1"/>
  <c r="F97" i="1"/>
  <c r="F94" i="1"/>
  <c r="F93" i="1"/>
  <c r="F92" i="1"/>
  <c r="F89" i="1"/>
  <c r="F88" i="1"/>
  <c r="F87" i="1"/>
  <c r="F84" i="1"/>
  <c r="F83" i="1"/>
  <c r="F82" i="1"/>
  <c r="F79" i="1"/>
  <c r="F78" i="1"/>
  <c r="F77" i="1"/>
  <c r="F74" i="1"/>
  <c r="F73" i="1"/>
  <c r="F72" i="1"/>
  <c r="F69" i="1"/>
  <c r="F68" i="1"/>
  <c r="F67" i="1"/>
  <c r="F64" i="1"/>
  <c r="F63" i="1"/>
  <c r="F62" i="1"/>
  <c r="F59" i="1"/>
  <c r="F58" i="1"/>
  <c r="F57" i="1"/>
  <c r="F54" i="1"/>
  <c r="F53" i="1"/>
  <c r="F52" i="1"/>
  <c r="F49" i="1"/>
  <c r="F48" i="1"/>
  <c r="F47" i="1"/>
  <c r="F44" i="1"/>
  <c r="F43" i="1"/>
  <c r="F42" i="1"/>
  <c r="F39" i="1"/>
  <c r="F38" i="1"/>
  <c r="F37" i="1"/>
  <c r="F34" i="1"/>
  <c r="F33" i="1"/>
  <c r="F32" i="1"/>
  <c r="F29" i="1"/>
  <c r="F28" i="1"/>
  <c r="F27" i="1"/>
  <c r="F24" i="1"/>
  <c r="F23" i="1"/>
  <c r="F22" i="1"/>
  <c r="F19" i="1"/>
  <c r="F18" i="1"/>
  <c r="F17" i="1"/>
  <c r="F14" i="1"/>
  <c r="F13" i="1"/>
  <c r="F12" i="1"/>
  <c r="F9" i="1"/>
  <c r="F8" i="1"/>
  <c r="F7" i="1"/>
  <c r="AG3" i="1"/>
  <c r="AE3" i="1"/>
  <c r="AC3" i="1"/>
  <c r="AA3" i="1"/>
  <c r="Y3" i="1"/>
  <c r="W3" i="1"/>
  <c r="U3" i="1"/>
  <c r="S3" i="1"/>
  <c r="R3" i="1"/>
  <c r="T3" i="1" s="1"/>
  <c r="V3" i="1" s="1"/>
  <c r="X3" i="1" s="1"/>
  <c r="Z3" i="1" s="1"/>
  <c r="AB3" i="1" s="1"/>
  <c r="AD3" i="1" s="1"/>
  <c r="AF3" i="1" s="1"/>
  <c r="AH3" i="1" s="1"/>
  <c r="Q3" i="1"/>
  <c r="H14" i="14" l="1"/>
  <c r="C16" i="1" l="1"/>
  <c r="D200" i="4" l="1"/>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5" i="4"/>
  <c r="D4" i="4"/>
  <c r="D200"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5" i="5"/>
  <c r="D4" i="5"/>
  <c r="D200"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5" i="6"/>
  <c r="D4" i="6"/>
  <c r="D200"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5" i="9"/>
  <c r="D4" i="9"/>
  <c r="D200"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5" i="11"/>
  <c r="D4" i="11"/>
  <c r="D200"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5" i="10"/>
  <c r="D4" i="10"/>
  <c r="D200"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5" i="7"/>
  <c r="D4" i="7"/>
  <c r="D200"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5" i="8"/>
  <c r="D4" i="8"/>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5" i="12"/>
  <c r="D4" i="12"/>
  <c r="D200"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5" i="2"/>
  <c r="F198" i="12" l="1"/>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202" i="7" l="1"/>
  <c r="F202" i="11"/>
  <c r="F202" i="4"/>
  <c r="F202" i="8"/>
  <c r="F202" i="5"/>
  <c r="F202" i="9"/>
  <c r="F202" i="6"/>
  <c r="F202" i="10"/>
  <c r="F2" i="7"/>
  <c r="F2" i="11"/>
  <c r="F2" i="4"/>
  <c r="F2" i="8"/>
  <c r="F2" i="5"/>
  <c r="F2" i="9"/>
  <c r="F2" i="6"/>
  <c r="F2" i="10"/>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H195" i="1"/>
  <c r="H194" i="1"/>
  <c r="H193" i="1"/>
  <c r="H192" i="1"/>
  <c r="H190" i="1"/>
  <c r="H189" i="1"/>
  <c r="H188" i="1"/>
  <c r="H187" i="1"/>
  <c r="H185" i="1"/>
  <c r="H184" i="1"/>
  <c r="H183" i="1"/>
  <c r="H182" i="1"/>
  <c r="H180" i="1"/>
  <c r="H179" i="1"/>
  <c r="H178" i="1"/>
  <c r="H177" i="1"/>
  <c r="H175" i="1"/>
  <c r="H174" i="1"/>
  <c r="H173" i="1"/>
  <c r="H172" i="1"/>
  <c r="H170" i="1"/>
  <c r="H169" i="1"/>
  <c r="H168" i="1"/>
  <c r="H167" i="1"/>
  <c r="H165" i="1"/>
  <c r="H164" i="1"/>
  <c r="H163" i="1"/>
  <c r="H162" i="1"/>
  <c r="H160" i="1"/>
  <c r="H159" i="1"/>
  <c r="H158" i="1"/>
  <c r="H157" i="1"/>
  <c r="H155" i="1"/>
  <c r="H154" i="1"/>
  <c r="H153" i="1"/>
  <c r="H152" i="1"/>
  <c r="H150" i="1"/>
  <c r="H149" i="1"/>
  <c r="H148" i="1"/>
  <c r="H147" i="1"/>
  <c r="H145" i="1"/>
  <c r="H144" i="1"/>
  <c r="H143" i="1"/>
  <c r="H142" i="1"/>
  <c r="H140" i="1"/>
  <c r="H139" i="1"/>
  <c r="H138" i="1"/>
  <c r="H137" i="1"/>
  <c r="H135" i="1"/>
  <c r="H134" i="1"/>
  <c r="H133" i="1"/>
  <c r="H132" i="1"/>
  <c r="H130" i="1"/>
  <c r="H129" i="1"/>
  <c r="H128" i="1"/>
  <c r="H127" i="1"/>
  <c r="H125" i="1"/>
  <c r="H124" i="1"/>
  <c r="H123" i="1"/>
  <c r="H122" i="1"/>
  <c r="H120" i="1"/>
  <c r="H119" i="1"/>
  <c r="H118" i="1"/>
  <c r="H117" i="1"/>
  <c r="H115" i="1"/>
  <c r="H114" i="1"/>
  <c r="H113" i="1"/>
  <c r="H112" i="1"/>
  <c r="H110" i="1"/>
  <c r="H109" i="1"/>
  <c r="H108" i="1"/>
  <c r="H107" i="1"/>
  <c r="H105" i="1"/>
  <c r="H104" i="1"/>
  <c r="H103" i="1"/>
  <c r="H102" i="1"/>
  <c r="H100" i="1"/>
  <c r="H99" i="1"/>
  <c r="H98" i="1"/>
  <c r="H97" i="1"/>
  <c r="H95" i="1"/>
  <c r="H94" i="1"/>
  <c r="H93" i="1"/>
  <c r="H92" i="1"/>
  <c r="H90" i="1"/>
  <c r="H89" i="1"/>
  <c r="H88" i="1"/>
  <c r="H87" i="1"/>
  <c r="H85" i="1"/>
  <c r="H84" i="1"/>
  <c r="H83" i="1"/>
  <c r="H82" i="1"/>
  <c r="H80" i="1"/>
  <c r="H79" i="1"/>
  <c r="H78" i="1"/>
  <c r="H77" i="1"/>
  <c r="H75" i="1"/>
  <c r="H74" i="1"/>
  <c r="H73" i="1"/>
  <c r="H72" i="1"/>
  <c r="H70" i="1"/>
  <c r="H69" i="1"/>
  <c r="H68" i="1"/>
  <c r="H67" i="1"/>
  <c r="H65" i="1"/>
  <c r="H64" i="1"/>
  <c r="H63" i="1"/>
  <c r="H62" i="1"/>
  <c r="H60" i="1"/>
  <c r="H59" i="1"/>
  <c r="H58" i="1"/>
  <c r="H57" i="1"/>
  <c r="H200" i="1"/>
  <c r="H199" i="1"/>
  <c r="H198" i="1"/>
  <c r="H197" i="1"/>
  <c r="H55" i="1"/>
  <c r="H54" i="1"/>
  <c r="H53" i="1"/>
  <c r="H52" i="1"/>
  <c r="H50" i="1"/>
  <c r="H49" i="1"/>
  <c r="H48" i="1"/>
  <c r="H47" i="1"/>
  <c r="H45" i="1"/>
  <c r="H44" i="1"/>
  <c r="H43" i="1"/>
  <c r="H42" i="1"/>
  <c r="H40" i="1"/>
  <c r="H39" i="1"/>
  <c r="H38" i="1"/>
  <c r="H37" i="1"/>
  <c r="H35" i="1"/>
  <c r="H34" i="1"/>
  <c r="H33" i="1"/>
  <c r="H32" i="1"/>
  <c r="H30" i="1"/>
  <c r="H29" i="1"/>
  <c r="H28" i="1"/>
  <c r="H27" i="1"/>
  <c r="H25" i="1"/>
  <c r="H24" i="1"/>
  <c r="H23" i="1"/>
  <c r="H22" i="1"/>
  <c r="H20" i="1"/>
  <c r="H19" i="1"/>
  <c r="H18" i="1"/>
  <c r="H17" i="1"/>
  <c r="H15" i="1"/>
  <c r="H14" i="1"/>
  <c r="H13" i="1"/>
  <c r="H12" i="1"/>
  <c r="C201" i="1"/>
  <c r="C196" i="1"/>
  <c r="C191" i="1"/>
  <c r="C186" i="1"/>
  <c r="C181" i="1"/>
  <c r="C176" i="1"/>
  <c r="C171" i="1"/>
  <c r="C166" i="1"/>
  <c r="C161" i="1"/>
  <c r="C156" i="1"/>
  <c r="C151" i="1"/>
  <c r="C146" i="1"/>
  <c r="C141" i="1"/>
  <c r="C136" i="1"/>
  <c r="C131" i="1"/>
  <c r="C126" i="1"/>
  <c r="C121" i="1"/>
  <c r="C116" i="1"/>
  <c r="C111" i="1"/>
  <c r="C106" i="1"/>
  <c r="C101" i="1"/>
  <c r="C96" i="1"/>
  <c r="C91" i="1"/>
  <c r="C86" i="1"/>
  <c r="C81" i="1"/>
  <c r="C76" i="1"/>
  <c r="C71" i="1"/>
  <c r="C66" i="1"/>
  <c r="C61" i="1"/>
  <c r="C56" i="1"/>
  <c r="C51" i="1"/>
  <c r="C46" i="1"/>
  <c r="C41" i="1"/>
  <c r="C36" i="1"/>
  <c r="C31" i="1"/>
  <c r="C26" i="1"/>
  <c r="C21" i="1"/>
  <c r="C11" i="1"/>
  <c r="H9" i="1"/>
  <c r="H7" i="1"/>
  <c r="H10" i="1" l="1"/>
  <c r="W13" i="1"/>
  <c r="X13" i="1" s="1"/>
  <c r="U13" i="1"/>
  <c r="V13" i="1" s="1"/>
  <c r="S13" i="1"/>
  <c r="T13" i="1" s="1"/>
  <c r="Q13" i="1"/>
  <c r="R13" i="1" s="1"/>
  <c r="AG13" i="1"/>
  <c r="AH13" i="1" s="1"/>
  <c r="AE13" i="1"/>
  <c r="AF13" i="1" s="1"/>
  <c r="Y13" i="1"/>
  <c r="Z13" i="1" s="1"/>
  <c r="AC13" i="1"/>
  <c r="AD13" i="1" s="1"/>
  <c r="AA13" i="1"/>
  <c r="AB13" i="1" s="1"/>
  <c r="O13" i="1"/>
  <c r="P13" i="1" s="1"/>
  <c r="AG23" i="1"/>
  <c r="AH23" i="1" s="1"/>
  <c r="AE23" i="1"/>
  <c r="AF23" i="1" s="1"/>
  <c r="W23" i="1"/>
  <c r="X23" i="1" s="1"/>
  <c r="U23" i="1"/>
  <c r="V23" i="1" s="1"/>
  <c r="S23" i="1"/>
  <c r="T23" i="1" s="1"/>
  <c r="Q23" i="1"/>
  <c r="R23" i="1" s="1"/>
  <c r="AC23" i="1"/>
  <c r="AD23" i="1" s="1"/>
  <c r="AA23" i="1"/>
  <c r="AB23" i="1" s="1"/>
  <c r="O23" i="1"/>
  <c r="Y23" i="1"/>
  <c r="Z23" i="1" s="1"/>
  <c r="AG33" i="1"/>
  <c r="AH33" i="1" s="1"/>
  <c r="Y33" i="1"/>
  <c r="Z33" i="1" s="1"/>
  <c r="W33" i="1"/>
  <c r="X33" i="1" s="1"/>
  <c r="U33" i="1"/>
  <c r="V33" i="1" s="1"/>
  <c r="S33" i="1"/>
  <c r="T33" i="1" s="1"/>
  <c r="Q33" i="1"/>
  <c r="R33" i="1" s="1"/>
  <c r="O33" i="1"/>
  <c r="P33" i="1" s="1"/>
  <c r="AE33" i="1"/>
  <c r="AF33" i="1" s="1"/>
  <c r="AA33" i="1"/>
  <c r="AB33" i="1" s="1"/>
  <c r="AC33" i="1"/>
  <c r="AD33" i="1" s="1"/>
  <c r="AG43" i="1"/>
  <c r="AH43" i="1" s="1"/>
  <c r="W43" i="1"/>
  <c r="X43" i="1" s="1"/>
  <c r="U43" i="1"/>
  <c r="V43" i="1" s="1"/>
  <c r="S43" i="1"/>
  <c r="T43" i="1" s="1"/>
  <c r="Q43" i="1"/>
  <c r="R43" i="1" s="1"/>
  <c r="AE43" i="1"/>
  <c r="AF43" i="1" s="1"/>
  <c r="Y43" i="1"/>
  <c r="Z43" i="1" s="1"/>
  <c r="AC43" i="1"/>
  <c r="AD43" i="1" s="1"/>
  <c r="AA43" i="1"/>
  <c r="AB43" i="1" s="1"/>
  <c r="O43" i="1"/>
  <c r="P43" i="1" s="1"/>
  <c r="AG78" i="1"/>
  <c r="AH78" i="1" s="1"/>
  <c r="W78" i="1"/>
  <c r="X78" i="1" s="1"/>
  <c r="U78" i="1"/>
  <c r="V78" i="1" s="1"/>
  <c r="S78" i="1"/>
  <c r="T78" i="1" s="1"/>
  <c r="Q78" i="1"/>
  <c r="R78" i="1" s="1"/>
  <c r="AE78" i="1"/>
  <c r="AF78" i="1" s="1"/>
  <c r="Y78" i="1"/>
  <c r="Z78" i="1" s="1"/>
  <c r="O78" i="1"/>
  <c r="AC78" i="1"/>
  <c r="AD78" i="1" s="1"/>
  <c r="AA78" i="1"/>
  <c r="AB78" i="1" s="1"/>
  <c r="O8" i="1"/>
  <c r="P8" i="1" s="1"/>
  <c r="AG8" i="1"/>
  <c r="AH8" i="1" s="1"/>
  <c r="AE8" i="1"/>
  <c r="AF8" i="1" s="1"/>
  <c r="AA8" i="1"/>
  <c r="AB8" i="1" s="1"/>
  <c r="Y8" i="1"/>
  <c r="Z8" i="1" s="1"/>
  <c r="AC8" i="1"/>
  <c r="AD8" i="1" s="1"/>
  <c r="S8" i="1"/>
  <c r="T8" i="1" s="1"/>
  <c r="U8" i="1"/>
  <c r="V8" i="1" s="1"/>
  <c r="W8" i="1"/>
  <c r="X8" i="1" s="1"/>
  <c r="Q8" i="1"/>
  <c r="R8" i="1" s="1"/>
  <c r="AG15" i="1"/>
  <c r="AH15" i="1" s="1"/>
  <c r="AE15" i="1"/>
  <c r="AF15" i="1" s="1"/>
  <c r="AA15" i="1"/>
  <c r="AB15" i="1" s="1"/>
  <c r="Y15" i="1"/>
  <c r="Z15" i="1" s="1"/>
  <c r="O15" i="1"/>
  <c r="Q15" i="1"/>
  <c r="R15" i="1" s="1"/>
  <c r="AC15" i="1"/>
  <c r="AD15" i="1" s="1"/>
  <c r="S15" i="1"/>
  <c r="T15" i="1" s="1"/>
  <c r="U15" i="1"/>
  <c r="V15" i="1" s="1"/>
  <c r="W15" i="1"/>
  <c r="X15" i="1" s="1"/>
  <c r="AG25" i="1"/>
  <c r="AH25" i="1" s="1"/>
  <c r="AE25" i="1"/>
  <c r="AF25" i="1" s="1"/>
  <c r="AA25" i="1"/>
  <c r="AB25" i="1" s="1"/>
  <c r="Y25" i="1"/>
  <c r="Z25" i="1" s="1"/>
  <c r="O25" i="1"/>
  <c r="W25" i="1"/>
  <c r="X25" i="1" s="1"/>
  <c r="Q25" i="1"/>
  <c r="R25" i="1" s="1"/>
  <c r="S25" i="1"/>
  <c r="T25" i="1" s="1"/>
  <c r="AC25" i="1"/>
  <c r="AD25" i="1" s="1"/>
  <c r="U25" i="1"/>
  <c r="V25" i="1" s="1"/>
  <c r="AG30" i="1"/>
  <c r="AH30" i="1" s="1"/>
  <c r="AE30" i="1"/>
  <c r="AF30" i="1" s="1"/>
  <c r="AA30" i="1"/>
  <c r="AB30" i="1" s="1"/>
  <c r="Y30" i="1"/>
  <c r="Z30" i="1" s="1"/>
  <c r="O30" i="1"/>
  <c r="U30" i="1"/>
  <c r="V30" i="1" s="1"/>
  <c r="AC30" i="1"/>
  <c r="AD30" i="1" s="1"/>
  <c r="W30" i="1"/>
  <c r="X30" i="1" s="1"/>
  <c r="Q30" i="1"/>
  <c r="R30" i="1" s="1"/>
  <c r="S30" i="1"/>
  <c r="T30" i="1" s="1"/>
  <c r="AG35" i="1"/>
  <c r="AH35" i="1" s="1"/>
  <c r="AE35" i="1"/>
  <c r="AF35" i="1" s="1"/>
  <c r="AA35" i="1"/>
  <c r="AB35" i="1" s="1"/>
  <c r="Y35" i="1"/>
  <c r="Z35" i="1" s="1"/>
  <c r="AC35" i="1"/>
  <c r="AD35" i="1" s="1"/>
  <c r="O35" i="1"/>
  <c r="S35" i="1"/>
  <c r="T35" i="1" s="1"/>
  <c r="U35" i="1"/>
  <c r="V35" i="1" s="1"/>
  <c r="W35" i="1"/>
  <c r="X35" i="1" s="1"/>
  <c r="Q35" i="1"/>
  <c r="R35" i="1" s="1"/>
  <c r="AG40" i="1"/>
  <c r="AH40" i="1" s="1"/>
  <c r="AE40" i="1"/>
  <c r="AF40" i="1" s="1"/>
  <c r="AA40" i="1"/>
  <c r="AB40" i="1" s="1"/>
  <c r="Y40" i="1"/>
  <c r="Z40" i="1" s="1"/>
  <c r="O40" i="1"/>
  <c r="AC40" i="1"/>
  <c r="AD40" i="1" s="1"/>
  <c r="Q40" i="1"/>
  <c r="R40" i="1" s="1"/>
  <c r="S40" i="1"/>
  <c r="T40" i="1" s="1"/>
  <c r="U40" i="1"/>
  <c r="V40" i="1" s="1"/>
  <c r="W40" i="1"/>
  <c r="X40" i="1" s="1"/>
  <c r="AG45" i="1"/>
  <c r="AH45" i="1" s="1"/>
  <c r="AE45" i="1"/>
  <c r="AF45" i="1" s="1"/>
  <c r="AA45" i="1"/>
  <c r="AB45" i="1" s="1"/>
  <c r="Y45" i="1"/>
  <c r="Z45" i="1" s="1"/>
  <c r="O45" i="1"/>
  <c r="W45" i="1"/>
  <c r="X45" i="1" s="1"/>
  <c r="Q45" i="1"/>
  <c r="R45" i="1" s="1"/>
  <c r="AC45" i="1"/>
  <c r="AD45" i="1" s="1"/>
  <c r="S45" i="1"/>
  <c r="T45" i="1" s="1"/>
  <c r="U45" i="1"/>
  <c r="V45" i="1" s="1"/>
  <c r="AG50" i="1"/>
  <c r="AH50" i="1" s="1"/>
  <c r="AE50" i="1"/>
  <c r="AF50" i="1" s="1"/>
  <c r="AA50" i="1"/>
  <c r="AB50" i="1" s="1"/>
  <c r="Y50" i="1"/>
  <c r="Z50" i="1" s="1"/>
  <c r="O50" i="1"/>
  <c r="AC50" i="1"/>
  <c r="AD50" i="1" s="1"/>
  <c r="U50" i="1"/>
  <c r="V50" i="1" s="1"/>
  <c r="W50" i="1"/>
  <c r="X50" i="1" s="1"/>
  <c r="Q50" i="1"/>
  <c r="R50" i="1" s="1"/>
  <c r="S50" i="1"/>
  <c r="T50" i="1" s="1"/>
  <c r="AG55" i="1"/>
  <c r="AH55" i="1" s="1"/>
  <c r="AE55" i="1"/>
  <c r="AF55" i="1" s="1"/>
  <c r="AA55" i="1"/>
  <c r="AB55" i="1" s="1"/>
  <c r="Y55" i="1"/>
  <c r="Z55" i="1" s="1"/>
  <c r="AC55" i="1"/>
  <c r="AD55" i="1" s="1"/>
  <c r="O55" i="1"/>
  <c r="S55" i="1"/>
  <c r="T55" i="1" s="1"/>
  <c r="U55" i="1"/>
  <c r="V55" i="1" s="1"/>
  <c r="W55" i="1"/>
  <c r="X55" i="1" s="1"/>
  <c r="Q55" i="1"/>
  <c r="R55" i="1" s="1"/>
  <c r="AG60" i="1"/>
  <c r="AH60" i="1" s="1"/>
  <c r="AE60" i="1"/>
  <c r="AF60" i="1" s="1"/>
  <c r="AA60" i="1"/>
  <c r="AB60" i="1" s="1"/>
  <c r="Y60" i="1"/>
  <c r="Z60" i="1" s="1"/>
  <c r="O60" i="1"/>
  <c r="Q60" i="1"/>
  <c r="R60" i="1" s="1"/>
  <c r="S60" i="1"/>
  <c r="T60" i="1" s="1"/>
  <c r="U60" i="1"/>
  <c r="V60" i="1" s="1"/>
  <c r="AC60" i="1"/>
  <c r="AD60" i="1" s="1"/>
  <c r="W60" i="1"/>
  <c r="X60" i="1" s="1"/>
  <c r="AG65" i="1"/>
  <c r="AH65" i="1" s="1"/>
  <c r="AE65" i="1"/>
  <c r="AF65" i="1" s="1"/>
  <c r="AA65" i="1"/>
  <c r="AB65" i="1" s="1"/>
  <c r="Y65" i="1"/>
  <c r="Z65" i="1" s="1"/>
  <c r="O65" i="1"/>
  <c r="W65" i="1"/>
  <c r="X65" i="1" s="1"/>
  <c r="AC65" i="1"/>
  <c r="AD65" i="1" s="1"/>
  <c r="Q65" i="1"/>
  <c r="R65" i="1" s="1"/>
  <c r="S65" i="1"/>
  <c r="T65" i="1" s="1"/>
  <c r="U65" i="1"/>
  <c r="V65" i="1" s="1"/>
  <c r="AG70" i="1"/>
  <c r="AH70" i="1" s="1"/>
  <c r="AE70" i="1"/>
  <c r="AF70" i="1" s="1"/>
  <c r="AA70" i="1"/>
  <c r="AB70" i="1" s="1"/>
  <c r="Y70" i="1"/>
  <c r="Z70" i="1" s="1"/>
  <c r="O70" i="1"/>
  <c r="U70" i="1"/>
  <c r="V70" i="1" s="1"/>
  <c r="W70" i="1"/>
  <c r="X70" i="1" s="1"/>
  <c r="Q70" i="1"/>
  <c r="R70" i="1" s="1"/>
  <c r="AC70" i="1"/>
  <c r="AD70" i="1" s="1"/>
  <c r="S70" i="1"/>
  <c r="T70" i="1" s="1"/>
  <c r="AG75" i="1"/>
  <c r="AH75" i="1" s="1"/>
  <c r="AE75" i="1"/>
  <c r="AF75" i="1" s="1"/>
  <c r="AA75" i="1"/>
  <c r="AB75" i="1" s="1"/>
  <c r="Y75" i="1"/>
  <c r="Z75" i="1" s="1"/>
  <c r="AC75" i="1"/>
  <c r="AD75" i="1" s="1"/>
  <c r="O75" i="1"/>
  <c r="S75" i="1"/>
  <c r="T75" i="1" s="1"/>
  <c r="U75" i="1"/>
  <c r="V75" i="1" s="1"/>
  <c r="W75" i="1"/>
  <c r="X75" i="1" s="1"/>
  <c r="Q75" i="1"/>
  <c r="R75" i="1" s="1"/>
  <c r="AG80" i="1"/>
  <c r="AH80" i="1" s="1"/>
  <c r="AE80" i="1"/>
  <c r="AF80" i="1" s="1"/>
  <c r="AA80" i="1"/>
  <c r="AB80" i="1" s="1"/>
  <c r="Y80" i="1"/>
  <c r="Z80" i="1" s="1"/>
  <c r="O80" i="1"/>
  <c r="Q80" i="1"/>
  <c r="R80" i="1" s="1"/>
  <c r="S80" i="1"/>
  <c r="T80" i="1" s="1"/>
  <c r="AC80" i="1"/>
  <c r="AD80" i="1" s="1"/>
  <c r="U80" i="1"/>
  <c r="V80" i="1" s="1"/>
  <c r="W80" i="1"/>
  <c r="X80" i="1" s="1"/>
  <c r="AG85" i="1"/>
  <c r="AH85" i="1" s="1"/>
  <c r="AE85" i="1"/>
  <c r="AF85" i="1" s="1"/>
  <c r="AA85" i="1"/>
  <c r="AB85" i="1" s="1"/>
  <c r="Y85" i="1"/>
  <c r="Z85" i="1" s="1"/>
  <c r="O85" i="1"/>
  <c r="AC85" i="1"/>
  <c r="AD85" i="1" s="1"/>
  <c r="W85" i="1"/>
  <c r="X85" i="1" s="1"/>
  <c r="Q85" i="1"/>
  <c r="R85" i="1" s="1"/>
  <c r="S85" i="1"/>
  <c r="T85" i="1" s="1"/>
  <c r="U85" i="1"/>
  <c r="V85" i="1" s="1"/>
  <c r="AG90" i="1"/>
  <c r="AH90" i="1" s="1"/>
  <c r="AE90" i="1"/>
  <c r="AF90" i="1" s="1"/>
  <c r="AA90" i="1"/>
  <c r="AB90" i="1" s="1"/>
  <c r="Y90" i="1"/>
  <c r="Z90" i="1" s="1"/>
  <c r="O90" i="1"/>
  <c r="U90" i="1"/>
  <c r="V90" i="1" s="1"/>
  <c r="W90" i="1"/>
  <c r="X90" i="1" s="1"/>
  <c r="AC90" i="1"/>
  <c r="AD90" i="1" s="1"/>
  <c r="Q90" i="1"/>
  <c r="R90" i="1" s="1"/>
  <c r="S90" i="1"/>
  <c r="T90" i="1" s="1"/>
  <c r="AG95" i="1"/>
  <c r="AH95" i="1" s="1"/>
  <c r="AE95" i="1"/>
  <c r="AF95" i="1" s="1"/>
  <c r="AA95" i="1"/>
  <c r="AB95" i="1" s="1"/>
  <c r="Y95" i="1"/>
  <c r="Z95" i="1" s="1"/>
  <c r="AC95" i="1"/>
  <c r="AD95" i="1" s="1"/>
  <c r="O95" i="1"/>
  <c r="S95" i="1"/>
  <c r="T95" i="1" s="1"/>
  <c r="U95" i="1"/>
  <c r="V95" i="1" s="1"/>
  <c r="W95" i="1"/>
  <c r="X95" i="1" s="1"/>
  <c r="Q95" i="1"/>
  <c r="R95" i="1" s="1"/>
  <c r="AG100" i="1"/>
  <c r="AH100" i="1" s="1"/>
  <c r="AE100" i="1"/>
  <c r="AF100" i="1" s="1"/>
  <c r="AA100" i="1"/>
  <c r="AB100" i="1" s="1"/>
  <c r="Y100" i="1"/>
  <c r="Z100" i="1" s="1"/>
  <c r="O100" i="1"/>
  <c r="Q100" i="1"/>
  <c r="R100" i="1" s="1"/>
  <c r="AC100" i="1"/>
  <c r="AD100" i="1" s="1"/>
  <c r="S100" i="1"/>
  <c r="T100" i="1" s="1"/>
  <c r="U100" i="1"/>
  <c r="V100" i="1" s="1"/>
  <c r="W100" i="1"/>
  <c r="X100" i="1" s="1"/>
  <c r="AG105" i="1"/>
  <c r="AH105" i="1" s="1"/>
  <c r="AE105" i="1"/>
  <c r="AF105" i="1" s="1"/>
  <c r="AA105" i="1"/>
  <c r="AB105" i="1" s="1"/>
  <c r="Y105" i="1"/>
  <c r="Z105" i="1" s="1"/>
  <c r="O105" i="1"/>
  <c r="W105" i="1"/>
  <c r="X105" i="1" s="1"/>
  <c r="Q105" i="1"/>
  <c r="R105" i="1" s="1"/>
  <c r="S105" i="1"/>
  <c r="T105" i="1" s="1"/>
  <c r="U105" i="1"/>
  <c r="V105" i="1" s="1"/>
  <c r="AC105" i="1"/>
  <c r="AD105" i="1" s="1"/>
  <c r="AG110" i="1"/>
  <c r="AH110" i="1" s="1"/>
  <c r="AE110" i="1"/>
  <c r="AF110" i="1" s="1"/>
  <c r="AA110" i="1"/>
  <c r="AB110" i="1" s="1"/>
  <c r="Y110" i="1"/>
  <c r="Z110" i="1" s="1"/>
  <c r="O110" i="1"/>
  <c r="U110" i="1"/>
  <c r="V110" i="1" s="1"/>
  <c r="AC110" i="1"/>
  <c r="AD110" i="1" s="1"/>
  <c r="W110" i="1"/>
  <c r="X110" i="1" s="1"/>
  <c r="Q110" i="1"/>
  <c r="R110" i="1" s="1"/>
  <c r="S110" i="1"/>
  <c r="T110" i="1" s="1"/>
  <c r="AG115" i="1"/>
  <c r="AH115" i="1" s="1"/>
  <c r="AE115" i="1"/>
  <c r="AF115" i="1" s="1"/>
  <c r="AA115" i="1"/>
  <c r="AB115" i="1" s="1"/>
  <c r="Y115" i="1"/>
  <c r="Z115" i="1" s="1"/>
  <c r="AC115" i="1"/>
  <c r="AD115" i="1" s="1"/>
  <c r="O115" i="1"/>
  <c r="S115" i="1"/>
  <c r="T115" i="1" s="1"/>
  <c r="U115" i="1"/>
  <c r="V115" i="1" s="1"/>
  <c r="W115" i="1"/>
  <c r="X115" i="1" s="1"/>
  <c r="Q115" i="1"/>
  <c r="R115" i="1" s="1"/>
  <c r="AG120" i="1"/>
  <c r="AH120" i="1" s="1"/>
  <c r="AE120" i="1"/>
  <c r="AF120" i="1" s="1"/>
  <c r="AA120" i="1"/>
  <c r="AB120" i="1" s="1"/>
  <c r="Y120" i="1"/>
  <c r="Z120" i="1" s="1"/>
  <c r="O120" i="1"/>
  <c r="AC120" i="1"/>
  <c r="AD120" i="1" s="1"/>
  <c r="Q120" i="1"/>
  <c r="R120" i="1" s="1"/>
  <c r="S120" i="1"/>
  <c r="T120" i="1" s="1"/>
  <c r="U120" i="1"/>
  <c r="V120" i="1" s="1"/>
  <c r="W120" i="1"/>
  <c r="X120" i="1" s="1"/>
  <c r="AG125" i="1"/>
  <c r="AH125" i="1" s="1"/>
  <c r="AE125" i="1"/>
  <c r="AF125" i="1" s="1"/>
  <c r="AA125" i="1"/>
  <c r="AB125" i="1" s="1"/>
  <c r="Y125" i="1"/>
  <c r="Z125" i="1" s="1"/>
  <c r="O125" i="1"/>
  <c r="W125" i="1"/>
  <c r="X125" i="1" s="1"/>
  <c r="Q125" i="1"/>
  <c r="R125" i="1" s="1"/>
  <c r="AC125" i="1"/>
  <c r="AD125" i="1" s="1"/>
  <c r="S125" i="1"/>
  <c r="T125" i="1" s="1"/>
  <c r="U125" i="1"/>
  <c r="V125" i="1" s="1"/>
  <c r="AG130" i="1"/>
  <c r="AH130" i="1" s="1"/>
  <c r="AE130" i="1"/>
  <c r="AF130" i="1" s="1"/>
  <c r="AA130" i="1"/>
  <c r="AB130" i="1" s="1"/>
  <c r="Y130" i="1"/>
  <c r="Z130" i="1" s="1"/>
  <c r="O130" i="1"/>
  <c r="AC130" i="1"/>
  <c r="AD130" i="1" s="1"/>
  <c r="U130" i="1"/>
  <c r="V130" i="1" s="1"/>
  <c r="W130" i="1"/>
  <c r="X130" i="1" s="1"/>
  <c r="Q130" i="1"/>
  <c r="R130" i="1" s="1"/>
  <c r="S130" i="1"/>
  <c r="T130" i="1" s="1"/>
  <c r="AG135" i="1"/>
  <c r="AH135" i="1" s="1"/>
  <c r="AE135" i="1"/>
  <c r="AF135" i="1" s="1"/>
  <c r="AA135" i="1"/>
  <c r="AB135" i="1" s="1"/>
  <c r="Y135" i="1"/>
  <c r="Z135" i="1" s="1"/>
  <c r="AC135" i="1"/>
  <c r="AD135" i="1" s="1"/>
  <c r="O135" i="1"/>
  <c r="S135" i="1"/>
  <c r="T135" i="1" s="1"/>
  <c r="U135" i="1"/>
  <c r="V135" i="1" s="1"/>
  <c r="W135" i="1"/>
  <c r="X135" i="1" s="1"/>
  <c r="Q135" i="1"/>
  <c r="R135" i="1" s="1"/>
  <c r="AG140" i="1"/>
  <c r="AH140" i="1" s="1"/>
  <c r="AE140" i="1"/>
  <c r="AF140" i="1" s="1"/>
  <c r="AA140" i="1"/>
  <c r="AB140" i="1" s="1"/>
  <c r="Y140" i="1"/>
  <c r="Z140" i="1" s="1"/>
  <c r="O140" i="1"/>
  <c r="Q140" i="1"/>
  <c r="R140" i="1" s="1"/>
  <c r="S140" i="1"/>
  <c r="T140" i="1" s="1"/>
  <c r="U140" i="1"/>
  <c r="V140" i="1" s="1"/>
  <c r="AC140" i="1"/>
  <c r="AD140" i="1" s="1"/>
  <c r="W140" i="1"/>
  <c r="X140" i="1" s="1"/>
  <c r="AG145" i="1"/>
  <c r="AH145" i="1" s="1"/>
  <c r="AE145" i="1"/>
  <c r="AF145" i="1" s="1"/>
  <c r="AA145" i="1"/>
  <c r="AB145" i="1" s="1"/>
  <c r="Y145" i="1"/>
  <c r="Z145" i="1" s="1"/>
  <c r="O145" i="1"/>
  <c r="W145" i="1"/>
  <c r="X145" i="1" s="1"/>
  <c r="AC145" i="1"/>
  <c r="AD145" i="1" s="1"/>
  <c r="Q145" i="1"/>
  <c r="R145" i="1" s="1"/>
  <c r="S145" i="1"/>
  <c r="T145" i="1" s="1"/>
  <c r="U145" i="1"/>
  <c r="V145" i="1" s="1"/>
  <c r="AG150" i="1"/>
  <c r="AH150" i="1" s="1"/>
  <c r="AE150" i="1"/>
  <c r="AF150" i="1" s="1"/>
  <c r="AA150" i="1"/>
  <c r="AB150" i="1" s="1"/>
  <c r="Y150" i="1"/>
  <c r="Z150" i="1" s="1"/>
  <c r="O150" i="1"/>
  <c r="U150" i="1"/>
  <c r="V150" i="1" s="1"/>
  <c r="W150" i="1"/>
  <c r="X150" i="1" s="1"/>
  <c r="Q150" i="1"/>
  <c r="R150" i="1" s="1"/>
  <c r="S150" i="1"/>
  <c r="T150" i="1" s="1"/>
  <c r="AC150" i="1"/>
  <c r="AD150" i="1" s="1"/>
  <c r="AG155" i="1"/>
  <c r="AH155" i="1" s="1"/>
  <c r="AE155" i="1"/>
  <c r="AF155" i="1" s="1"/>
  <c r="AA155" i="1"/>
  <c r="AB155" i="1" s="1"/>
  <c r="Y155" i="1"/>
  <c r="Z155" i="1" s="1"/>
  <c r="AC155" i="1"/>
  <c r="AD155" i="1" s="1"/>
  <c r="O155" i="1"/>
  <c r="S155" i="1"/>
  <c r="T155" i="1" s="1"/>
  <c r="U155" i="1"/>
  <c r="V155" i="1" s="1"/>
  <c r="W155" i="1"/>
  <c r="X155" i="1" s="1"/>
  <c r="Q155" i="1"/>
  <c r="R155" i="1" s="1"/>
  <c r="AG160" i="1"/>
  <c r="AH160" i="1" s="1"/>
  <c r="AE160" i="1"/>
  <c r="AF160" i="1" s="1"/>
  <c r="AC160" i="1"/>
  <c r="AD160" i="1" s="1"/>
  <c r="AA160" i="1"/>
  <c r="AB160" i="1" s="1"/>
  <c r="Y160" i="1"/>
  <c r="Z160" i="1" s="1"/>
  <c r="O160" i="1"/>
  <c r="Q160" i="1"/>
  <c r="R160" i="1" s="1"/>
  <c r="S160" i="1"/>
  <c r="T160" i="1" s="1"/>
  <c r="U160" i="1"/>
  <c r="V160" i="1" s="1"/>
  <c r="W160" i="1"/>
  <c r="X160" i="1" s="1"/>
  <c r="AG165" i="1"/>
  <c r="AH165" i="1" s="1"/>
  <c r="AE165" i="1"/>
  <c r="AF165" i="1" s="1"/>
  <c r="AC165" i="1"/>
  <c r="AD165" i="1" s="1"/>
  <c r="AA165" i="1"/>
  <c r="AB165" i="1" s="1"/>
  <c r="Y165" i="1"/>
  <c r="Z165" i="1" s="1"/>
  <c r="O165" i="1"/>
  <c r="W165" i="1"/>
  <c r="X165" i="1" s="1"/>
  <c r="Q165" i="1"/>
  <c r="R165" i="1" s="1"/>
  <c r="S165" i="1"/>
  <c r="T165" i="1" s="1"/>
  <c r="U165" i="1"/>
  <c r="V165" i="1" s="1"/>
  <c r="AG170" i="1"/>
  <c r="AH170" i="1" s="1"/>
  <c r="AE170" i="1"/>
  <c r="AF170" i="1" s="1"/>
  <c r="AC170" i="1"/>
  <c r="AD170" i="1" s="1"/>
  <c r="AA170" i="1"/>
  <c r="AB170" i="1" s="1"/>
  <c r="Y170" i="1"/>
  <c r="Z170" i="1" s="1"/>
  <c r="O170" i="1"/>
  <c r="U170" i="1"/>
  <c r="V170" i="1" s="1"/>
  <c r="W170" i="1"/>
  <c r="X170" i="1" s="1"/>
  <c r="Q170" i="1"/>
  <c r="R170" i="1" s="1"/>
  <c r="S170" i="1"/>
  <c r="T170" i="1" s="1"/>
  <c r="AG175" i="1"/>
  <c r="AH175" i="1" s="1"/>
  <c r="AE175" i="1"/>
  <c r="AF175" i="1" s="1"/>
  <c r="AC175" i="1"/>
  <c r="AD175" i="1" s="1"/>
  <c r="AA175" i="1"/>
  <c r="AB175" i="1" s="1"/>
  <c r="Y175" i="1"/>
  <c r="Z175" i="1" s="1"/>
  <c r="O175" i="1"/>
  <c r="S175" i="1"/>
  <c r="T175" i="1" s="1"/>
  <c r="U175" i="1"/>
  <c r="V175" i="1" s="1"/>
  <c r="W175" i="1"/>
  <c r="X175" i="1" s="1"/>
  <c r="Q175" i="1"/>
  <c r="R175" i="1" s="1"/>
  <c r="AG180" i="1"/>
  <c r="AH180" i="1" s="1"/>
  <c r="AE180" i="1"/>
  <c r="AF180" i="1" s="1"/>
  <c r="AC180" i="1"/>
  <c r="AD180" i="1" s="1"/>
  <c r="AA180" i="1"/>
  <c r="AB180" i="1" s="1"/>
  <c r="Y180" i="1"/>
  <c r="Z180" i="1" s="1"/>
  <c r="W180" i="1"/>
  <c r="X180" i="1" s="1"/>
  <c r="O180" i="1"/>
  <c r="Q180" i="1"/>
  <c r="R180" i="1" s="1"/>
  <c r="S180" i="1"/>
  <c r="T180" i="1" s="1"/>
  <c r="U180" i="1"/>
  <c r="V180" i="1" s="1"/>
  <c r="AG185" i="1"/>
  <c r="AH185" i="1" s="1"/>
  <c r="AE185" i="1"/>
  <c r="AF185" i="1" s="1"/>
  <c r="AC185" i="1"/>
  <c r="AD185" i="1" s="1"/>
  <c r="AA185" i="1"/>
  <c r="AB185" i="1" s="1"/>
  <c r="Y185" i="1"/>
  <c r="Z185" i="1" s="1"/>
  <c r="W185" i="1"/>
  <c r="X185" i="1" s="1"/>
  <c r="O185" i="1"/>
  <c r="Q185" i="1"/>
  <c r="R185" i="1" s="1"/>
  <c r="S185" i="1"/>
  <c r="T185" i="1" s="1"/>
  <c r="U185" i="1"/>
  <c r="V185" i="1" s="1"/>
  <c r="AG190" i="1"/>
  <c r="AH190" i="1" s="1"/>
  <c r="AE190" i="1"/>
  <c r="AF190" i="1" s="1"/>
  <c r="AC190" i="1"/>
  <c r="AD190" i="1" s="1"/>
  <c r="AA190" i="1"/>
  <c r="AB190" i="1" s="1"/>
  <c r="Y190" i="1"/>
  <c r="Z190" i="1" s="1"/>
  <c r="W190" i="1"/>
  <c r="X190" i="1" s="1"/>
  <c r="O190" i="1"/>
  <c r="U190" i="1"/>
  <c r="V190" i="1" s="1"/>
  <c r="Q190" i="1"/>
  <c r="R190" i="1" s="1"/>
  <c r="S190" i="1"/>
  <c r="T190" i="1" s="1"/>
  <c r="AG195" i="1"/>
  <c r="AH195" i="1" s="1"/>
  <c r="AE195" i="1"/>
  <c r="AF195" i="1" s="1"/>
  <c r="AC195" i="1"/>
  <c r="AD195" i="1" s="1"/>
  <c r="AA195" i="1"/>
  <c r="AB195" i="1" s="1"/>
  <c r="Y195" i="1"/>
  <c r="Z195" i="1" s="1"/>
  <c r="W195" i="1"/>
  <c r="X195" i="1" s="1"/>
  <c r="O195" i="1"/>
  <c r="S195" i="1"/>
  <c r="T195" i="1" s="1"/>
  <c r="U195" i="1"/>
  <c r="V195" i="1" s="1"/>
  <c r="Q195" i="1"/>
  <c r="R195" i="1" s="1"/>
  <c r="O9" i="1"/>
  <c r="AE9" i="1"/>
  <c r="AF9" i="1" s="1"/>
  <c r="AG9" i="1"/>
  <c r="AH9" i="1" s="1"/>
  <c r="AA9" i="1"/>
  <c r="AB9" i="1" s="1"/>
  <c r="Q9" i="1"/>
  <c r="R9" i="1" s="1"/>
  <c r="AC9" i="1"/>
  <c r="AD9" i="1" s="1"/>
  <c r="S9" i="1"/>
  <c r="T9" i="1" s="1"/>
  <c r="U9" i="1"/>
  <c r="V9" i="1" s="1"/>
  <c r="W9" i="1"/>
  <c r="X9" i="1" s="1"/>
  <c r="Y9" i="1"/>
  <c r="Z9" i="1" s="1"/>
  <c r="AG12" i="1"/>
  <c r="AH12" i="1" s="1"/>
  <c r="U12" i="1"/>
  <c r="V12" i="1" s="1"/>
  <c r="AE12" i="1"/>
  <c r="AF12" i="1" s="1"/>
  <c r="W12" i="1"/>
  <c r="X12" i="1" s="1"/>
  <c r="Y12" i="1"/>
  <c r="Z12" i="1" s="1"/>
  <c r="Q12" i="1"/>
  <c r="R12" i="1" s="1"/>
  <c r="AC12" i="1"/>
  <c r="AD12" i="1" s="1"/>
  <c r="AA12" i="1"/>
  <c r="AB12" i="1" s="1"/>
  <c r="S12" i="1"/>
  <c r="T12" i="1" s="1"/>
  <c r="O12" i="1"/>
  <c r="P12" i="1" s="1"/>
  <c r="AE22" i="1"/>
  <c r="AF22" i="1" s="1"/>
  <c r="AC22" i="1"/>
  <c r="AD22" i="1" s="1"/>
  <c r="AA22" i="1"/>
  <c r="AB22" i="1" s="1"/>
  <c r="AG22" i="1"/>
  <c r="AH22" i="1" s="1"/>
  <c r="Y22" i="1"/>
  <c r="Z22" i="1" s="1"/>
  <c r="S22" i="1"/>
  <c r="T22" i="1" s="1"/>
  <c r="O22" i="1"/>
  <c r="P22" i="1" s="1"/>
  <c r="U22" i="1"/>
  <c r="V22" i="1" s="1"/>
  <c r="W22" i="1"/>
  <c r="X22" i="1" s="1"/>
  <c r="Q22" i="1"/>
  <c r="R22" i="1" s="1"/>
  <c r="Y27" i="1"/>
  <c r="Z27" i="1" s="1"/>
  <c r="Q27" i="1"/>
  <c r="R27" i="1" s="1"/>
  <c r="AE27" i="1"/>
  <c r="AF27" i="1" s="1"/>
  <c r="S27" i="1"/>
  <c r="T27" i="1" s="1"/>
  <c r="O27" i="1"/>
  <c r="P27" i="1" s="1"/>
  <c r="AG27" i="1"/>
  <c r="AH27" i="1" s="1"/>
  <c r="AC27" i="1"/>
  <c r="AD27" i="1" s="1"/>
  <c r="AA27" i="1"/>
  <c r="AB27" i="1" s="1"/>
  <c r="U27" i="1"/>
  <c r="V27" i="1" s="1"/>
  <c r="W27" i="1"/>
  <c r="X27" i="1" s="1"/>
  <c r="AE32" i="1"/>
  <c r="AF32" i="1" s="1"/>
  <c r="AG32" i="1"/>
  <c r="AH32" i="1" s="1"/>
  <c r="AC32" i="1"/>
  <c r="AD32" i="1" s="1"/>
  <c r="AA32" i="1"/>
  <c r="AB32" i="1" s="1"/>
  <c r="W32" i="1"/>
  <c r="X32" i="1" s="1"/>
  <c r="Q32" i="1"/>
  <c r="R32" i="1" s="1"/>
  <c r="S32" i="1"/>
  <c r="T32" i="1" s="1"/>
  <c r="O32" i="1"/>
  <c r="P32" i="1" s="1"/>
  <c r="Y32" i="1"/>
  <c r="Z32" i="1" s="1"/>
  <c r="U32" i="1"/>
  <c r="V32" i="1" s="1"/>
  <c r="AG37" i="1"/>
  <c r="AH37" i="1" s="1"/>
  <c r="U37" i="1"/>
  <c r="V37" i="1" s="1"/>
  <c r="Y37" i="1"/>
  <c r="Z37" i="1" s="1"/>
  <c r="W37" i="1"/>
  <c r="X37" i="1" s="1"/>
  <c r="AE37" i="1"/>
  <c r="AF37" i="1" s="1"/>
  <c r="AC37" i="1"/>
  <c r="AD37" i="1" s="1"/>
  <c r="AA37" i="1"/>
  <c r="AB37" i="1" s="1"/>
  <c r="Q37" i="1"/>
  <c r="R37" i="1" s="1"/>
  <c r="S37" i="1"/>
  <c r="T37" i="1" s="1"/>
  <c r="O37" i="1"/>
  <c r="P37" i="1" s="1"/>
  <c r="AE42" i="1"/>
  <c r="AF42" i="1" s="1"/>
  <c r="AG42" i="1"/>
  <c r="AH42" i="1" s="1"/>
  <c r="AC42" i="1"/>
  <c r="AD42" i="1" s="1"/>
  <c r="AA42" i="1"/>
  <c r="AB42" i="1" s="1"/>
  <c r="S42" i="1"/>
  <c r="T42" i="1" s="1"/>
  <c r="O42" i="1"/>
  <c r="P42" i="1" s="1"/>
  <c r="U42" i="1"/>
  <c r="V42" i="1" s="1"/>
  <c r="W42" i="1"/>
  <c r="X42" i="1" s="1"/>
  <c r="Y42" i="1"/>
  <c r="Z42" i="1" s="1"/>
  <c r="Q42" i="1"/>
  <c r="R42" i="1" s="1"/>
  <c r="Y47" i="1"/>
  <c r="Z47" i="1" s="1"/>
  <c r="Q47" i="1"/>
  <c r="R47" i="1" s="1"/>
  <c r="AG47" i="1"/>
  <c r="AH47" i="1" s="1"/>
  <c r="AC47" i="1"/>
  <c r="AD47" i="1" s="1"/>
  <c r="AA47" i="1"/>
  <c r="AB47" i="1" s="1"/>
  <c r="S47" i="1"/>
  <c r="T47" i="1" s="1"/>
  <c r="O47" i="1"/>
  <c r="P47" i="1" s="1"/>
  <c r="AE47" i="1"/>
  <c r="AF47" i="1" s="1"/>
  <c r="U47" i="1"/>
  <c r="V47" i="1" s="1"/>
  <c r="W47" i="1"/>
  <c r="X47" i="1" s="1"/>
  <c r="AG52" i="1"/>
  <c r="AH52" i="1" s="1"/>
  <c r="W52" i="1"/>
  <c r="X52" i="1" s="1"/>
  <c r="AE52" i="1"/>
  <c r="AF52" i="1" s="1"/>
  <c r="Q52" i="1"/>
  <c r="R52" i="1" s="1"/>
  <c r="Y52" i="1"/>
  <c r="Z52" i="1" s="1"/>
  <c r="S52" i="1"/>
  <c r="T52" i="1" s="1"/>
  <c r="O52" i="1"/>
  <c r="P52" i="1" s="1"/>
  <c r="U52" i="1"/>
  <c r="V52" i="1" s="1"/>
  <c r="AC52" i="1"/>
  <c r="AD52" i="1" s="1"/>
  <c r="AA52" i="1"/>
  <c r="AB52" i="1" s="1"/>
  <c r="AG57" i="1"/>
  <c r="AH57" i="1" s="1"/>
  <c r="Y57" i="1"/>
  <c r="Z57" i="1" s="1"/>
  <c r="U57" i="1"/>
  <c r="V57" i="1" s="1"/>
  <c r="AC57" i="1"/>
  <c r="AD57" i="1" s="1"/>
  <c r="AA57" i="1"/>
  <c r="AB57" i="1" s="1"/>
  <c r="W57" i="1"/>
  <c r="X57" i="1" s="1"/>
  <c r="Q57" i="1"/>
  <c r="R57" i="1" s="1"/>
  <c r="AE57" i="1"/>
  <c r="AF57" i="1" s="1"/>
  <c r="S57" i="1"/>
  <c r="T57" i="1" s="1"/>
  <c r="O57" i="1"/>
  <c r="P57" i="1" s="1"/>
  <c r="AE62" i="1"/>
  <c r="AF62" i="1" s="1"/>
  <c r="AC62" i="1"/>
  <c r="AD62" i="1" s="1"/>
  <c r="AA62" i="1"/>
  <c r="AB62" i="1" s="1"/>
  <c r="S62" i="1"/>
  <c r="T62" i="1" s="1"/>
  <c r="O62" i="1"/>
  <c r="U62" i="1"/>
  <c r="V62" i="1" s="1"/>
  <c r="AG62" i="1"/>
  <c r="AH62" i="1" s="1"/>
  <c r="Y62" i="1"/>
  <c r="Z62" i="1" s="1"/>
  <c r="W62" i="1"/>
  <c r="X62" i="1" s="1"/>
  <c r="Q62" i="1"/>
  <c r="R62" i="1" s="1"/>
  <c r="AE67" i="1"/>
  <c r="AF67" i="1" s="1"/>
  <c r="Y67" i="1"/>
  <c r="Z67" i="1" s="1"/>
  <c r="AG67" i="1"/>
  <c r="AH67" i="1" s="1"/>
  <c r="AC67" i="1"/>
  <c r="AD67" i="1" s="1"/>
  <c r="AA67" i="1"/>
  <c r="AB67" i="1" s="1"/>
  <c r="Q67" i="1"/>
  <c r="R67" i="1" s="1"/>
  <c r="S67" i="1"/>
  <c r="T67" i="1" s="1"/>
  <c r="O67" i="1"/>
  <c r="P67" i="1" s="1"/>
  <c r="U67" i="1"/>
  <c r="V67" i="1" s="1"/>
  <c r="W67" i="1"/>
  <c r="X67" i="1" s="1"/>
  <c r="AG72" i="1"/>
  <c r="AH72" i="1" s="1"/>
  <c r="W72" i="1"/>
  <c r="X72" i="1" s="1"/>
  <c r="Y72" i="1"/>
  <c r="Z72" i="1" s="1"/>
  <c r="Q72" i="1"/>
  <c r="R72" i="1" s="1"/>
  <c r="AE72" i="1"/>
  <c r="AF72" i="1" s="1"/>
  <c r="AC72" i="1"/>
  <c r="AD72" i="1" s="1"/>
  <c r="AA72" i="1"/>
  <c r="AB72" i="1" s="1"/>
  <c r="S72" i="1"/>
  <c r="T72" i="1" s="1"/>
  <c r="O72" i="1"/>
  <c r="P72" i="1" s="1"/>
  <c r="U72" i="1"/>
  <c r="V72" i="1" s="1"/>
  <c r="AG77" i="1"/>
  <c r="AH77" i="1" s="1"/>
  <c r="AE77" i="1"/>
  <c r="AF77" i="1" s="1"/>
  <c r="AC77" i="1"/>
  <c r="AD77" i="1" s="1"/>
  <c r="AA77" i="1"/>
  <c r="AB77" i="1" s="1"/>
  <c r="U77" i="1"/>
  <c r="V77" i="1" s="1"/>
  <c r="W77" i="1"/>
  <c r="X77" i="1" s="1"/>
  <c r="Q77" i="1"/>
  <c r="R77" i="1" s="1"/>
  <c r="Y77" i="1"/>
  <c r="Z77" i="1" s="1"/>
  <c r="S77" i="1"/>
  <c r="T77" i="1" s="1"/>
  <c r="O77" i="1"/>
  <c r="P77" i="1" s="1"/>
  <c r="AE82" i="1"/>
  <c r="AF82" i="1" s="1"/>
  <c r="AC82" i="1"/>
  <c r="AD82" i="1" s="1"/>
  <c r="AA82" i="1"/>
  <c r="AB82" i="1" s="1"/>
  <c r="S82" i="1"/>
  <c r="T82" i="1" s="1"/>
  <c r="O82" i="1"/>
  <c r="P82" i="1" s="1"/>
  <c r="AG82" i="1"/>
  <c r="AH82" i="1" s="1"/>
  <c r="Y82" i="1"/>
  <c r="Z82" i="1" s="1"/>
  <c r="U82" i="1"/>
  <c r="V82" i="1" s="1"/>
  <c r="W82" i="1"/>
  <c r="X82" i="1" s="1"/>
  <c r="Q82" i="1"/>
  <c r="R82" i="1" s="1"/>
  <c r="AG87" i="1"/>
  <c r="AH87" i="1" s="1"/>
  <c r="Y87" i="1"/>
  <c r="Z87" i="1" s="1"/>
  <c r="Q87" i="1"/>
  <c r="R87" i="1" s="1"/>
  <c r="AE87" i="1"/>
  <c r="AF87" i="1" s="1"/>
  <c r="S87" i="1"/>
  <c r="T87" i="1" s="1"/>
  <c r="O87" i="1"/>
  <c r="P87" i="1" s="1"/>
  <c r="U87" i="1"/>
  <c r="V87" i="1" s="1"/>
  <c r="AC87" i="1"/>
  <c r="AD87" i="1" s="1"/>
  <c r="AA87" i="1"/>
  <c r="AB87" i="1" s="1"/>
  <c r="W87" i="1"/>
  <c r="X87" i="1" s="1"/>
  <c r="Y92" i="1"/>
  <c r="Z92" i="1" s="1"/>
  <c r="W92" i="1"/>
  <c r="X92" i="1" s="1"/>
  <c r="AC92" i="1"/>
  <c r="AD92" i="1" s="1"/>
  <c r="AA92" i="1"/>
  <c r="AB92" i="1" s="1"/>
  <c r="Q92" i="1"/>
  <c r="R92" i="1" s="1"/>
  <c r="S92" i="1"/>
  <c r="T92" i="1" s="1"/>
  <c r="O92" i="1"/>
  <c r="AG92" i="1"/>
  <c r="AH92" i="1" s="1"/>
  <c r="U92" i="1"/>
  <c r="V92" i="1" s="1"/>
  <c r="AE92" i="1"/>
  <c r="AF92" i="1" s="1"/>
  <c r="AG97" i="1"/>
  <c r="AH97" i="1" s="1"/>
  <c r="U97" i="1"/>
  <c r="V97" i="1" s="1"/>
  <c r="W97" i="1"/>
  <c r="X97" i="1" s="1"/>
  <c r="AE97" i="1"/>
  <c r="AF97" i="1" s="1"/>
  <c r="Y97" i="1"/>
  <c r="Z97" i="1" s="1"/>
  <c r="Q97" i="1"/>
  <c r="R97" i="1" s="1"/>
  <c r="AC97" i="1"/>
  <c r="AD97" i="1" s="1"/>
  <c r="AA97" i="1"/>
  <c r="AB97" i="1" s="1"/>
  <c r="S97" i="1"/>
  <c r="T97" i="1" s="1"/>
  <c r="O97" i="1"/>
  <c r="P97" i="1" s="1"/>
  <c r="AE102" i="1"/>
  <c r="AF102" i="1" s="1"/>
  <c r="AC102" i="1"/>
  <c r="AD102" i="1" s="1"/>
  <c r="AA102" i="1"/>
  <c r="AB102" i="1" s="1"/>
  <c r="AG102" i="1"/>
  <c r="AH102" i="1" s="1"/>
  <c r="Y102" i="1"/>
  <c r="Z102" i="1" s="1"/>
  <c r="S102" i="1"/>
  <c r="T102" i="1" s="1"/>
  <c r="O102" i="1"/>
  <c r="P102" i="1" s="1"/>
  <c r="U102" i="1"/>
  <c r="V102" i="1" s="1"/>
  <c r="W102" i="1"/>
  <c r="X102" i="1" s="1"/>
  <c r="Q102" i="1"/>
  <c r="R102" i="1" s="1"/>
  <c r="Y107" i="1"/>
  <c r="Z107" i="1" s="1"/>
  <c r="AG107" i="1"/>
  <c r="AH107" i="1" s="1"/>
  <c r="Q107" i="1"/>
  <c r="R107" i="1" s="1"/>
  <c r="S107" i="1"/>
  <c r="T107" i="1" s="1"/>
  <c r="O107" i="1"/>
  <c r="P107" i="1" s="1"/>
  <c r="AE107" i="1"/>
  <c r="AF107" i="1" s="1"/>
  <c r="AC107" i="1"/>
  <c r="AD107" i="1" s="1"/>
  <c r="AA107" i="1"/>
  <c r="AB107" i="1" s="1"/>
  <c r="U107" i="1"/>
  <c r="V107" i="1" s="1"/>
  <c r="W107" i="1"/>
  <c r="X107" i="1" s="1"/>
  <c r="AE112" i="1"/>
  <c r="AF112" i="1" s="1"/>
  <c r="AG112" i="1"/>
  <c r="AH112" i="1" s="1"/>
  <c r="AC112" i="1"/>
  <c r="AD112" i="1" s="1"/>
  <c r="AA112" i="1"/>
  <c r="AB112" i="1" s="1"/>
  <c r="W112" i="1"/>
  <c r="X112" i="1" s="1"/>
  <c r="Q112" i="1"/>
  <c r="R112" i="1" s="1"/>
  <c r="S112" i="1"/>
  <c r="T112" i="1" s="1"/>
  <c r="O112" i="1"/>
  <c r="Y112" i="1"/>
  <c r="Z112" i="1" s="1"/>
  <c r="U112" i="1"/>
  <c r="V112" i="1" s="1"/>
  <c r="AG117" i="1"/>
  <c r="AH117" i="1" s="1"/>
  <c r="U117" i="1"/>
  <c r="V117" i="1" s="1"/>
  <c r="Y117" i="1"/>
  <c r="Z117" i="1" s="1"/>
  <c r="W117" i="1"/>
  <c r="X117" i="1" s="1"/>
  <c r="AC117" i="1"/>
  <c r="AD117" i="1" s="1"/>
  <c r="AA117" i="1"/>
  <c r="AB117" i="1" s="1"/>
  <c r="Q117" i="1"/>
  <c r="R117" i="1" s="1"/>
  <c r="AE117" i="1"/>
  <c r="AF117" i="1" s="1"/>
  <c r="S117" i="1"/>
  <c r="T117" i="1" s="1"/>
  <c r="O117" i="1"/>
  <c r="P117" i="1" s="1"/>
  <c r="AE122" i="1"/>
  <c r="AF122" i="1" s="1"/>
  <c r="AG122" i="1"/>
  <c r="AH122" i="1" s="1"/>
  <c r="AC122" i="1"/>
  <c r="AD122" i="1" s="1"/>
  <c r="AA122" i="1"/>
  <c r="AB122" i="1" s="1"/>
  <c r="S122" i="1"/>
  <c r="T122" i="1" s="1"/>
  <c r="O122" i="1"/>
  <c r="P122" i="1" s="1"/>
  <c r="U122" i="1"/>
  <c r="V122" i="1" s="1"/>
  <c r="W122" i="1"/>
  <c r="X122" i="1" s="1"/>
  <c r="Y122" i="1"/>
  <c r="Z122" i="1" s="1"/>
  <c r="Q122" i="1"/>
  <c r="R122" i="1" s="1"/>
  <c r="Y127" i="1"/>
  <c r="Z127" i="1" s="1"/>
  <c r="AE127" i="1"/>
  <c r="AF127" i="1" s="1"/>
  <c r="Q127" i="1"/>
  <c r="R127" i="1" s="1"/>
  <c r="AC127" i="1"/>
  <c r="AD127" i="1" s="1"/>
  <c r="AA127" i="1"/>
  <c r="AB127" i="1" s="1"/>
  <c r="S127" i="1"/>
  <c r="T127" i="1" s="1"/>
  <c r="O127" i="1"/>
  <c r="P127" i="1" s="1"/>
  <c r="U127" i="1"/>
  <c r="V127" i="1" s="1"/>
  <c r="AG127" i="1"/>
  <c r="AH127" i="1" s="1"/>
  <c r="W127" i="1"/>
  <c r="X127" i="1" s="1"/>
  <c r="AG132" i="1"/>
  <c r="AH132" i="1" s="1"/>
  <c r="AE132" i="1"/>
  <c r="AF132" i="1" s="1"/>
  <c r="W132" i="1"/>
  <c r="X132" i="1" s="1"/>
  <c r="Q132" i="1"/>
  <c r="R132" i="1" s="1"/>
  <c r="Y132" i="1"/>
  <c r="Z132" i="1" s="1"/>
  <c r="S132" i="1"/>
  <c r="T132" i="1" s="1"/>
  <c r="O132" i="1"/>
  <c r="P132" i="1" s="1"/>
  <c r="AC132" i="1"/>
  <c r="AD132" i="1" s="1"/>
  <c r="U132" i="1"/>
  <c r="V132" i="1" s="1"/>
  <c r="AA132" i="1"/>
  <c r="AB132" i="1" s="1"/>
  <c r="AG137" i="1"/>
  <c r="AH137" i="1" s="1"/>
  <c r="AE137" i="1"/>
  <c r="AF137" i="1" s="1"/>
  <c r="Y137" i="1"/>
  <c r="Z137" i="1" s="1"/>
  <c r="U137" i="1"/>
  <c r="V137" i="1" s="1"/>
  <c r="AC137" i="1"/>
  <c r="AD137" i="1" s="1"/>
  <c r="AA137" i="1"/>
  <c r="AB137" i="1" s="1"/>
  <c r="W137" i="1"/>
  <c r="X137" i="1" s="1"/>
  <c r="Q137" i="1"/>
  <c r="R137" i="1" s="1"/>
  <c r="O137" i="1"/>
  <c r="P137" i="1" s="1"/>
  <c r="S137" i="1"/>
  <c r="T137" i="1" s="1"/>
  <c r="AE142" i="1"/>
  <c r="AF142" i="1" s="1"/>
  <c r="AC142" i="1"/>
  <c r="AD142" i="1" s="1"/>
  <c r="AA142" i="1"/>
  <c r="AB142" i="1" s="1"/>
  <c r="AG142" i="1"/>
  <c r="AH142" i="1" s="1"/>
  <c r="S142" i="1"/>
  <c r="T142" i="1" s="1"/>
  <c r="O142" i="1"/>
  <c r="P142" i="1" s="1"/>
  <c r="U142" i="1"/>
  <c r="V142" i="1" s="1"/>
  <c r="Y142" i="1"/>
  <c r="Z142" i="1" s="1"/>
  <c r="W142" i="1"/>
  <c r="X142" i="1" s="1"/>
  <c r="Q142" i="1"/>
  <c r="R142" i="1" s="1"/>
  <c r="AE147" i="1"/>
  <c r="AF147" i="1" s="1"/>
  <c r="Y147" i="1"/>
  <c r="Z147" i="1" s="1"/>
  <c r="AG147" i="1"/>
  <c r="AH147" i="1" s="1"/>
  <c r="AC147" i="1"/>
  <c r="AD147" i="1" s="1"/>
  <c r="AA147" i="1"/>
  <c r="AB147" i="1" s="1"/>
  <c r="Q147" i="1"/>
  <c r="R147" i="1" s="1"/>
  <c r="S147" i="1"/>
  <c r="T147" i="1" s="1"/>
  <c r="O147" i="1"/>
  <c r="P147" i="1" s="1"/>
  <c r="U147" i="1"/>
  <c r="V147" i="1" s="1"/>
  <c r="W147" i="1"/>
  <c r="X147" i="1" s="1"/>
  <c r="W152" i="1"/>
  <c r="X152" i="1" s="1"/>
  <c r="Y152" i="1"/>
  <c r="Z152" i="1" s="1"/>
  <c r="Q152" i="1"/>
  <c r="R152" i="1" s="1"/>
  <c r="AG152" i="1"/>
  <c r="AH152" i="1" s="1"/>
  <c r="AC152" i="1"/>
  <c r="AD152" i="1" s="1"/>
  <c r="AA152" i="1"/>
  <c r="AB152" i="1" s="1"/>
  <c r="S152" i="1"/>
  <c r="T152" i="1" s="1"/>
  <c r="O152" i="1"/>
  <c r="P152" i="1" s="1"/>
  <c r="U152" i="1"/>
  <c r="V152" i="1" s="1"/>
  <c r="AE152" i="1"/>
  <c r="AF152" i="1" s="1"/>
  <c r="AG157" i="1"/>
  <c r="AH157" i="1" s="1"/>
  <c r="AE157" i="1"/>
  <c r="AF157" i="1" s="1"/>
  <c r="AC157" i="1"/>
  <c r="AD157" i="1" s="1"/>
  <c r="AA157" i="1"/>
  <c r="AB157" i="1" s="1"/>
  <c r="U157" i="1"/>
  <c r="V157" i="1" s="1"/>
  <c r="W157" i="1"/>
  <c r="X157" i="1" s="1"/>
  <c r="Q157" i="1"/>
  <c r="R157" i="1" s="1"/>
  <c r="S157" i="1"/>
  <c r="T157" i="1" s="1"/>
  <c r="O157" i="1"/>
  <c r="P157" i="1" s="1"/>
  <c r="Y157" i="1"/>
  <c r="Z157" i="1" s="1"/>
  <c r="AE162" i="1"/>
  <c r="AF162" i="1" s="1"/>
  <c r="AA162" i="1"/>
  <c r="AB162" i="1" s="1"/>
  <c r="S162" i="1"/>
  <c r="T162" i="1" s="1"/>
  <c r="O162" i="1"/>
  <c r="Y162" i="1"/>
  <c r="Z162" i="1" s="1"/>
  <c r="U162" i="1"/>
  <c r="V162" i="1" s="1"/>
  <c r="AC162" i="1"/>
  <c r="AD162" i="1" s="1"/>
  <c r="W162" i="1"/>
  <c r="X162" i="1" s="1"/>
  <c r="AG162" i="1"/>
  <c r="AH162" i="1" s="1"/>
  <c r="Q162" i="1"/>
  <c r="R162" i="1" s="1"/>
  <c r="AC167" i="1"/>
  <c r="AD167" i="1" s="1"/>
  <c r="AG167" i="1"/>
  <c r="AH167" i="1" s="1"/>
  <c r="Y167" i="1"/>
  <c r="Z167" i="1" s="1"/>
  <c r="AE167" i="1"/>
  <c r="AF167" i="1" s="1"/>
  <c r="Q167" i="1"/>
  <c r="R167" i="1" s="1"/>
  <c r="S167" i="1"/>
  <c r="T167" i="1" s="1"/>
  <c r="O167" i="1"/>
  <c r="U167" i="1"/>
  <c r="V167" i="1" s="1"/>
  <c r="AA167" i="1"/>
  <c r="AB167" i="1" s="1"/>
  <c r="W167" i="1"/>
  <c r="X167" i="1" s="1"/>
  <c r="AC172" i="1"/>
  <c r="AD172" i="1" s="1"/>
  <c r="AE172" i="1"/>
  <c r="AF172" i="1" s="1"/>
  <c r="Y172" i="1"/>
  <c r="Z172" i="1" s="1"/>
  <c r="W172" i="1"/>
  <c r="X172" i="1" s="1"/>
  <c r="AG172" i="1"/>
  <c r="AH172" i="1" s="1"/>
  <c r="AA172" i="1"/>
  <c r="AB172" i="1" s="1"/>
  <c r="Q172" i="1"/>
  <c r="R172" i="1" s="1"/>
  <c r="S172" i="1"/>
  <c r="T172" i="1" s="1"/>
  <c r="O172" i="1"/>
  <c r="P172" i="1" s="1"/>
  <c r="U172" i="1"/>
  <c r="V172" i="1" s="1"/>
  <c r="AG177" i="1"/>
  <c r="AH177" i="1" s="1"/>
  <c r="U177" i="1"/>
  <c r="V177" i="1" s="1"/>
  <c r="AC177" i="1"/>
  <c r="AD177" i="1" s="1"/>
  <c r="W177" i="1"/>
  <c r="X177" i="1" s="1"/>
  <c r="AE177" i="1"/>
  <c r="AF177" i="1" s="1"/>
  <c r="Y177" i="1"/>
  <c r="Z177" i="1" s="1"/>
  <c r="Q177" i="1"/>
  <c r="R177" i="1" s="1"/>
  <c r="AA177" i="1"/>
  <c r="AB177" i="1" s="1"/>
  <c r="S177" i="1"/>
  <c r="T177" i="1" s="1"/>
  <c r="O177" i="1"/>
  <c r="P177" i="1" s="1"/>
  <c r="AE182" i="1"/>
  <c r="AF182" i="1" s="1"/>
  <c r="AC182" i="1"/>
  <c r="AD182" i="1" s="1"/>
  <c r="AA182" i="1"/>
  <c r="AB182" i="1" s="1"/>
  <c r="AG182" i="1"/>
  <c r="AH182" i="1" s="1"/>
  <c r="Y182" i="1"/>
  <c r="Z182" i="1" s="1"/>
  <c r="S182" i="1"/>
  <c r="T182" i="1" s="1"/>
  <c r="O182" i="1"/>
  <c r="U182" i="1"/>
  <c r="V182" i="1" s="1"/>
  <c r="Q182" i="1"/>
  <c r="R182" i="1" s="1"/>
  <c r="W182" i="1"/>
  <c r="X182" i="1" s="1"/>
  <c r="AC187" i="1"/>
  <c r="AD187" i="1" s="1"/>
  <c r="Y187" i="1"/>
  <c r="Z187" i="1" s="1"/>
  <c r="Q187" i="1"/>
  <c r="R187" i="1" s="1"/>
  <c r="W187" i="1"/>
  <c r="X187" i="1" s="1"/>
  <c r="S187" i="1"/>
  <c r="T187" i="1" s="1"/>
  <c r="O187" i="1"/>
  <c r="P187" i="1" s="1"/>
  <c r="AG187" i="1"/>
  <c r="AH187" i="1" s="1"/>
  <c r="AA187" i="1"/>
  <c r="AB187" i="1" s="1"/>
  <c r="U187" i="1"/>
  <c r="V187" i="1" s="1"/>
  <c r="AE187" i="1"/>
  <c r="AF187" i="1" s="1"/>
  <c r="AE192" i="1"/>
  <c r="AF192" i="1" s="1"/>
  <c r="W192" i="1"/>
  <c r="X192" i="1" s="1"/>
  <c r="AG192" i="1"/>
  <c r="AH192" i="1" s="1"/>
  <c r="AC192" i="1"/>
  <c r="AD192" i="1" s="1"/>
  <c r="AA192" i="1"/>
  <c r="AB192" i="1" s="1"/>
  <c r="Q192" i="1"/>
  <c r="R192" i="1" s="1"/>
  <c r="S192" i="1"/>
  <c r="T192" i="1" s="1"/>
  <c r="O192" i="1"/>
  <c r="P192" i="1" s="1"/>
  <c r="Y192" i="1"/>
  <c r="Z192" i="1" s="1"/>
  <c r="U192" i="1"/>
  <c r="V192" i="1" s="1"/>
  <c r="O10" i="1"/>
  <c r="P10" i="1" s="1"/>
  <c r="AC10" i="1"/>
  <c r="AD10" i="1" s="1"/>
  <c r="AE10" i="1"/>
  <c r="AF10" i="1" s="1"/>
  <c r="Y10" i="1"/>
  <c r="Z10" i="1" s="1"/>
  <c r="W10" i="1"/>
  <c r="X10" i="1" s="1"/>
  <c r="U10" i="1"/>
  <c r="V10" i="1" s="1"/>
  <c r="S10" i="1"/>
  <c r="T10" i="1" s="1"/>
  <c r="Q10" i="1"/>
  <c r="R10" i="1" s="1"/>
  <c r="AG10" i="1"/>
  <c r="AH10" i="1" s="1"/>
  <c r="AA10" i="1"/>
  <c r="AB10" i="1" s="1"/>
  <c r="AE28" i="1"/>
  <c r="AF28" i="1" s="1"/>
  <c r="AC28" i="1"/>
  <c r="AD28" i="1" s="1"/>
  <c r="AA28" i="1"/>
  <c r="AB28" i="1" s="1"/>
  <c r="W28" i="1"/>
  <c r="X28" i="1" s="1"/>
  <c r="U28" i="1"/>
  <c r="V28" i="1" s="1"/>
  <c r="S28" i="1"/>
  <c r="T28" i="1" s="1"/>
  <c r="Q28" i="1"/>
  <c r="R28" i="1" s="1"/>
  <c r="O28" i="1"/>
  <c r="P28" i="1" s="1"/>
  <c r="AG28" i="1"/>
  <c r="AH28" i="1" s="1"/>
  <c r="Y28" i="1"/>
  <c r="Z28" i="1" s="1"/>
  <c r="W38" i="1"/>
  <c r="X38" i="1" s="1"/>
  <c r="U38" i="1"/>
  <c r="V38" i="1" s="1"/>
  <c r="S38" i="1"/>
  <c r="T38" i="1" s="1"/>
  <c r="Q38" i="1"/>
  <c r="R38" i="1" s="1"/>
  <c r="Y38" i="1"/>
  <c r="Z38" i="1" s="1"/>
  <c r="AE38" i="1"/>
  <c r="AF38" i="1" s="1"/>
  <c r="AC38" i="1"/>
  <c r="AD38" i="1" s="1"/>
  <c r="AA38" i="1"/>
  <c r="AB38" i="1" s="1"/>
  <c r="O38" i="1"/>
  <c r="P38" i="1" s="1"/>
  <c r="AG38" i="1"/>
  <c r="AH38" i="1" s="1"/>
  <c r="AE48" i="1"/>
  <c r="AF48" i="1" s="1"/>
  <c r="AC48" i="1"/>
  <c r="AD48" i="1" s="1"/>
  <c r="AA48" i="1"/>
  <c r="AB48" i="1" s="1"/>
  <c r="W48" i="1"/>
  <c r="X48" i="1" s="1"/>
  <c r="U48" i="1"/>
  <c r="V48" i="1" s="1"/>
  <c r="S48" i="1"/>
  <c r="T48" i="1" s="1"/>
  <c r="Q48" i="1"/>
  <c r="R48" i="1" s="1"/>
  <c r="AG48" i="1"/>
  <c r="AH48" i="1" s="1"/>
  <c r="Y48" i="1"/>
  <c r="Z48" i="1" s="1"/>
  <c r="O48" i="1"/>
  <c r="P48" i="1" s="1"/>
  <c r="Y53" i="1"/>
  <c r="Z53" i="1" s="1"/>
  <c r="W53" i="1"/>
  <c r="X53" i="1" s="1"/>
  <c r="U53" i="1"/>
  <c r="V53" i="1" s="1"/>
  <c r="S53" i="1"/>
  <c r="T53" i="1" s="1"/>
  <c r="Q53" i="1"/>
  <c r="R53" i="1" s="1"/>
  <c r="AG53" i="1"/>
  <c r="AH53" i="1" s="1"/>
  <c r="AE53" i="1"/>
  <c r="AF53" i="1" s="1"/>
  <c r="O53" i="1"/>
  <c r="AC53" i="1"/>
  <c r="AD53" i="1" s="1"/>
  <c r="AA53" i="1"/>
  <c r="AB53" i="1" s="1"/>
  <c r="AE58" i="1"/>
  <c r="AF58" i="1" s="1"/>
  <c r="W58" i="1"/>
  <c r="X58" i="1" s="1"/>
  <c r="U58" i="1"/>
  <c r="V58" i="1" s="1"/>
  <c r="S58" i="1"/>
  <c r="T58" i="1" s="1"/>
  <c r="Q58" i="1"/>
  <c r="R58" i="1" s="1"/>
  <c r="AG58" i="1"/>
  <c r="AH58" i="1" s="1"/>
  <c r="AC58" i="1"/>
  <c r="AD58" i="1" s="1"/>
  <c r="AA58" i="1"/>
  <c r="AB58" i="1" s="1"/>
  <c r="O58" i="1"/>
  <c r="P58" i="1" s="1"/>
  <c r="Y58" i="1"/>
  <c r="Z58" i="1" s="1"/>
  <c r="AG63" i="1"/>
  <c r="AH63" i="1" s="1"/>
  <c r="W63" i="1"/>
  <c r="X63" i="1" s="1"/>
  <c r="U63" i="1"/>
  <c r="V63" i="1" s="1"/>
  <c r="S63" i="1"/>
  <c r="T63" i="1" s="1"/>
  <c r="Q63" i="1"/>
  <c r="R63" i="1" s="1"/>
  <c r="AE63" i="1"/>
  <c r="AF63" i="1" s="1"/>
  <c r="Y63" i="1"/>
  <c r="Z63" i="1" s="1"/>
  <c r="AC63" i="1"/>
  <c r="AD63" i="1" s="1"/>
  <c r="AA63" i="1"/>
  <c r="AB63" i="1" s="1"/>
  <c r="O63" i="1"/>
  <c r="P63" i="1" s="1"/>
  <c r="AE68" i="1"/>
  <c r="AF68" i="1" s="1"/>
  <c r="AG68" i="1"/>
  <c r="AH68" i="1" s="1"/>
  <c r="AC68" i="1"/>
  <c r="AD68" i="1" s="1"/>
  <c r="AA68" i="1"/>
  <c r="AB68" i="1" s="1"/>
  <c r="W68" i="1"/>
  <c r="X68" i="1" s="1"/>
  <c r="U68" i="1"/>
  <c r="V68" i="1" s="1"/>
  <c r="S68" i="1"/>
  <c r="T68" i="1" s="1"/>
  <c r="Q68" i="1"/>
  <c r="R68" i="1" s="1"/>
  <c r="O68" i="1"/>
  <c r="P68" i="1" s="1"/>
  <c r="Y68" i="1"/>
  <c r="Z68" i="1" s="1"/>
  <c r="Y73" i="1"/>
  <c r="Z73" i="1" s="1"/>
  <c r="W73" i="1"/>
  <c r="X73" i="1" s="1"/>
  <c r="U73" i="1"/>
  <c r="V73" i="1" s="1"/>
  <c r="S73" i="1"/>
  <c r="T73" i="1" s="1"/>
  <c r="Q73" i="1"/>
  <c r="R73" i="1" s="1"/>
  <c r="AE73" i="1"/>
  <c r="AF73" i="1" s="1"/>
  <c r="AC73" i="1"/>
  <c r="AD73" i="1" s="1"/>
  <c r="AA73" i="1"/>
  <c r="AB73" i="1" s="1"/>
  <c r="O73" i="1"/>
  <c r="P73" i="1" s="1"/>
  <c r="AG73" i="1"/>
  <c r="AH73" i="1" s="1"/>
  <c r="AG83" i="1"/>
  <c r="AH83" i="1" s="1"/>
  <c r="W83" i="1"/>
  <c r="X83" i="1" s="1"/>
  <c r="U83" i="1"/>
  <c r="V83" i="1" s="1"/>
  <c r="S83" i="1"/>
  <c r="T83" i="1" s="1"/>
  <c r="Q83" i="1"/>
  <c r="R83" i="1" s="1"/>
  <c r="Y83" i="1"/>
  <c r="Z83" i="1" s="1"/>
  <c r="AC83" i="1"/>
  <c r="AD83" i="1" s="1"/>
  <c r="AA83" i="1"/>
  <c r="AB83" i="1" s="1"/>
  <c r="AE83" i="1"/>
  <c r="AF83" i="1" s="1"/>
  <c r="O83" i="1"/>
  <c r="P83" i="1" s="1"/>
  <c r="AE88" i="1"/>
  <c r="AF88" i="1" s="1"/>
  <c r="AC88" i="1"/>
  <c r="AD88" i="1" s="1"/>
  <c r="AA88" i="1"/>
  <c r="AB88" i="1" s="1"/>
  <c r="W88" i="1"/>
  <c r="X88" i="1" s="1"/>
  <c r="U88" i="1"/>
  <c r="V88" i="1" s="1"/>
  <c r="S88" i="1"/>
  <c r="T88" i="1" s="1"/>
  <c r="Q88" i="1"/>
  <c r="R88" i="1" s="1"/>
  <c r="AG88" i="1"/>
  <c r="AH88" i="1" s="1"/>
  <c r="O88" i="1"/>
  <c r="Y88" i="1"/>
  <c r="Z88" i="1" s="1"/>
  <c r="AE93" i="1"/>
  <c r="AF93" i="1" s="1"/>
  <c r="Y93" i="1"/>
  <c r="Z93" i="1" s="1"/>
  <c r="W93" i="1"/>
  <c r="X93" i="1" s="1"/>
  <c r="U93" i="1"/>
  <c r="V93" i="1" s="1"/>
  <c r="S93" i="1"/>
  <c r="T93" i="1" s="1"/>
  <c r="Q93" i="1"/>
  <c r="R93" i="1" s="1"/>
  <c r="AG93" i="1"/>
  <c r="AH93" i="1" s="1"/>
  <c r="AC93" i="1"/>
  <c r="AD93" i="1" s="1"/>
  <c r="AA93" i="1"/>
  <c r="AB93" i="1" s="1"/>
  <c r="O93" i="1"/>
  <c r="P93" i="1" s="1"/>
  <c r="W98" i="1"/>
  <c r="X98" i="1" s="1"/>
  <c r="U98" i="1"/>
  <c r="V98" i="1" s="1"/>
  <c r="S98" i="1"/>
  <c r="T98" i="1" s="1"/>
  <c r="Q98" i="1"/>
  <c r="R98" i="1" s="1"/>
  <c r="AE98" i="1"/>
  <c r="AF98" i="1" s="1"/>
  <c r="Y98" i="1"/>
  <c r="Z98" i="1" s="1"/>
  <c r="AG98" i="1"/>
  <c r="AH98" i="1" s="1"/>
  <c r="AC98" i="1"/>
  <c r="AD98" i="1" s="1"/>
  <c r="AA98" i="1"/>
  <c r="AB98" i="1" s="1"/>
  <c r="O98" i="1"/>
  <c r="AG103" i="1"/>
  <c r="AH103" i="1" s="1"/>
  <c r="AE103" i="1"/>
  <c r="AF103" i="1" s="1"/>
  <c r="W103" i="1"/>
  <c r="X103" i="1" s="1"/>
  <c r="U103" i="1"/>
  <c r="V103" i="1" s="1"/>
  <c r="S103" i="1"/>
  <c r="T103" i="1" s="1"/>
  <c r="Q103" i="1"/>
  <c r="R103" i="1" s="1"/>
  <c r="AC103" i="1"/>
  <c r="AD103" i="1" s="1"/>
  <c r="AA103" i="1"/>
  <c r="AB103" i="1" s="1"/>
  <c r="O103" i="1"/>
  <c r="P103" i="1" s="1"/>
  <c r="Y103" i="1"/>
  <c r="Z103" i="1" s="1"/>
  <c r="AE108" i="1"/>
  <c r="AF108" i="1" s="1"/>
  <c r="AC108" i="1"/>
  <c r="AD108" i="1" s="1"/>
  <c r="AA108" i="1"/>
  <c r="AB108" i="1" s="1"/>
  <c r="W108" i="1"/>
  <c r="X108" i="1" s="1"/>
  <c r="U108" i="1"/>
  <c r="V108" i="1" s="1"/>
  <c r="S108" i="1"/>
  <c r="T108" i="1" s="1"/>
  <c r="Q108" i="1"/>
  <c r="R108" i="1" s="1"/>
  <c r="O108" i="1"/>
  <c r="P108" i="1" s="1"/>
  <c r="Y108" i="1"/>
  <c r="Z108" i="1" s="1"/>
  <c r="AG108" i="1"/>
  <c r="AH108" i="1" s="1"/>
  <c r="AG113" i="1"/>
  <c r="AH113" i="1" s="1"/>
  <c r="Y113" i="1"/>
  <c r="Z113" i="1" s="1"/>
  <c r="W113" i="1"/>
  <c r="X113" i="1" s="1"/>
  <c r="U113" i="1"/>
  <c r="V113" i="1" s="1"/>
  <c r="S113" i="1"/>
  <c r="T113" i="1" s="1"/>
  <c r="Q113" i="1"/>
  <c r="R113" i="1" s="1"/>
  <c r="AE113" i="1"/>
  <c r="AF113" i="1" s="1"/>
  <c r="O113" i="1"/>
  <c r="P113" i="1" s="1"/>
  <c r="AC113" i="1"/>
  <c r="AD113" i="1" s="1"/>
  <c r="AA113" i="1"/>
  <c r="AB113" i="1" s="1"/>
  <c r="W118" i="1"/>
  <c r="X118" i="1" s="1"/>
  <c r="U118" i="1"/>
  <c r="V118" i="1" s="1"/>
  <c r="S118" i="1"/>
  <c r="T118" i="1" s="1"/>
  <c r="Q118" i="1"/>
  <c r="R118" i="1" s="1"/>
  <c r="AE118" i="1"/>
  <c r="AF118" i="1" s="1"/>
  <c r="Y118" i="1"/>
  <c r="Z118" i="1" s="1"/>
  <c r="AG118" i="1"/>
  <c r="AH118" i="1" s="1"/>
  <c r="AC118" i="1"/>
  <c r="AD118" i="1" s="1"/>
  <c r="AA118" i="1"/>
  <c r="AB118" i="1" s="1"/>
  <c r="O118" i="1"/>
  <c r="P118" i="1" s="1"/>
  <c r="AG123" i="1"/>
  <c r="AH123" i="1" s="1"/>
  <c r="W123" i="1"/>
  <c r="X123" i="1" s="1"/>
  <c r="U123" i="1"/>
  <c r="V123" i="1" s="1"/>
  <c r="S123" i="1"/>
  <c r="T123" i="1" s="1"/>
  <c r="Q123" i="1"/>
  <c r="R123" i="1" s="1"/>
  <c r="AE123" i="1"/>
  <c r="AF123" i="1" s="1"/>
  <c r="Y123" i="1"/>
  <c r="Z123" i="1" s="1"/>
  <c r="AC123" i="1"/>
  <c r="AD123" i="1" s="1"/>
  <c r="AA123" i="1"/>
  <c r="AB123" i="1" s="1"/>
  <c r="O123" i="1"/>
  <c r="P123" i="1" s="1"/>
  <c r="AE128" i="1"/>
  <c r="AF128" i="1" s="1"/>
  <c r="AC128" i="1"/>
  <c r="AD128" i="1" s="1"/>
  <c r="AA128" i="1"/>
  <c r="AB128" i="1" s="1"/>
  <c r="W128" i="1"/>
  <c r="X128" i="1" s="1"/>
  <c r="U128" i="1"/>
  <c r="V128" i="1" s="1"/>
  <c r="S128" i="1"/>
  <c r="T128" i="1" s="1"/>
  <c r="Q128" i="1"/>
  <c r="R128" i="1" s="1"/>
  <c r="AG128" i="1"/>
  <c r="AH128" i="1" s="1"/>
  <c r="Y128" i="1"/>
  <c r="Z128" i="1" s="1"/>
  <c r="O128" i="1"/>
  <c r="P128" i="1" s="1"/>
  <c r="Y133" i="1"/>
  <c r="Z133" i="1" s="1"/>
  <c r="W133" i="1"/>
  <c r="X133" i="1" s="1"/>
  <c r="U133" i="1"/>
  <c r="V133" i="1" s="1"/>
  <c r="S133" i="1"/>
  <c r="T133" i="1" s="1"/>
  <c r="Q133" i="1"/>
  <c r="R133" i="1" s="1"/>
  <c r="O133" i="1"/>
  <c r="P133" i="1" s="1"/>
  <c r="AG133" i="1"/>
  <c r="AH133" i="1" s="1"/>
  <c r="AC133" i="1"/>
  <c r="AD133" i="1" s="1"/>
  <c r="AA133" i="1"/>
  <c r="AB133" i="1" s="1"/>
  <c r="AE133" i="1"/>
  <c r="AF133" i="1" s="1"/>
  <c r="AE138" i="1"/>
  <c r="AF138" i="1" s="1"/>
  <c r="W138" i="1"/>
  <c r="X138" i="1" s="1"/>
  <c r="U138" i="1"/>
  <c r="V138" i="1" s="1"/>
  <c r="S138" i="1"/>
  <c r="T138" i="1" s="1"/>
  <c r="Q138" i="1"/>
  <c r="R138" i="1" s="1"/>
  <c r="AG138" i="1"/>
  <c r="AH138" i="1" s="1"/>
  <c r="AC138" i="1"/>
  <c r="AD138" i="1" s="1"/>
  <c r="AA138" i="1"/>
  <c r="AB138" i="1" s="1"/>
  <c r="O138" i="1"/>
  <c r="P138" i="1" s="1"/>
  <c r="Y138" i="1"/>
  <c r="Z138" i="1" s="1"/>
  <c r="AG143" i="1"/>
  <c r="AH143" i="1" s="1"/>
  <c r="W143" i="1"/>
  <c r="X143" i="1" s="1"/>
  <c r="U143" i="1"/>
  <c r="V143" i="1" s="1"/>
  <c r="S143" i="1"/>
  <c r="T143" i="1" s="1"/>
  <c r="Q143" i="1"/>
  <c r="R143" i="1" s="1"/>
  <c r="AE143" i="1"/>
  <c r="AF143" i="1" s="1"/>
  <c r="Y143" i="1"/>
  <c r="Z143" i="1" s="1"/>
  <c r="AC143" i="1"/>
  <c r="AD143" i="1" s="1"/>
  <c r="AA143" i="1"/>
  <c r="AB143" i="1" s="1"/>
  <c r="O143" i="1"/>
  <c r="P143" i="1" s="1"/>
  <c r="AE148" i="1"/>
  <c r="AF148" i="1" s="1"/>
  <c r="AG148" i="1"/>
  <c r="AH148" i="1" s="1"/>
  <c r="AC148" i="1"/>
  <c r="AD148" i="1" s="1"/>
  <c r="AA148" i="1"/>
  <c r="AB148" i="1" s="1"/>
  <c r="W148" i="1"/>
  <c r="X148" i="1" s="1"/>
  <c r="U148" i="1"/>
  <c r="V148" i="1" s="1"/>
  <c r="S148" i="1"/>
  <c r="T148" i="1" s="1"/>
  <c r="Q148" i="1"/>
  <c r="R148" i="1" s="1"/>
  <c r="O148" i="1"/>
  <c r="P148" i="1" s="1"/>
  <c r="Y148" i="1"/>
  <c r="Z148" i="1" s="1"/>
  <c r="Y153" i="1"/>
  <c r="Z153" i="1" s="1"/>
  <c r="W153" i="1"/>
  <c r="X153" i="1" s="1"/>
  <c r="U153" i="1"/>
  <c r="V153" i="1" s="1"/>
  <c r="S153" i="1"/>
  <c r="T153" i="1" s="1"/>
  <c r="Q153" i="1"/>
  <c r="R153" i="1" s="1"/>
  <c r="AE153" i="1"/>
  <c r="AF153" i="1" s="1"/>
  <c r="AG153" i="1"/>
  <c r="AH153" i="1" s="1"/>
  <c r="AC153" i="1"/>
  <c r="AD153" i="1" s="1"/>
  <c r="AA153" i="1"/>
  <c r="AB153" i="1" s="1"/>
  <c r="O153" i="1"/>
  <c r="P153" i="1" s="1"/>
  <c r="AG158" i="1"/>
  <c r="AH158" i="1" s="1"/>
  <c r="W158" i="1"/>
  <c r="X158" i="1" s="1"/>
  <c r="U158" i="1"/>
  <c r="V158" i="1" s="1"/>
  <c r="S158" i="1"/>
  <c r="T158" i="1" s="1"/>
  <c r="Q158" i="1"/>
  <c r="R158" i="1" s="1"/>
  <c r="AE158" i="1"/>
  <c r="AF158" i="1" s="1"/>
  <c r="Y158" i="1"/>
  <c r="Z158" i="1" s="1"/>
  <c r="O158" i="1"/>
  <c r="AC158" i="1"/>
  <c r="AD158" i="1" s="1"/>
  <c r="AA158" i="1"/>
  <c r="AB158" i="1" s="1"/>
  <c r="AG163" i="1"/>
  <c r="AH163" i="1" s="1"/>
  <c r="AC163" i="1"/>
  <c r="AD163" i="1" s="1"/>
  <c r="W163" i="1"/>
  <c r="X163" i="1" s="1"/>
  <c r="U163" i="1"/>
  <c r="V163" i="1" s="1"/>
  <c r="S163" i="1"/>
  <c r="T163" i="1" s="1"/>
  <c r="Q163" i="1"/>
  <c r="R163" i="1" s="1"/>
  <c r="AE163" i="1"/>
  <c r="AF163" i="1" s="1"/>
  <c r="Y163" i="1"/>
  <c r="Z163" i="1" s="1"/>
  <c r="AA163" i="1"/>
  <c r="AB163" i="1" s="1"/>
  <c r="O163" i="1"/>
  <c r="P163" i="1" s="1"/>
  <c r="AE168" i="1"/>
  <c r="AF168" i="1" s="1"/>
  <c r="AA168" i="1"/>
  <c r="AB168" i="1" s="1"/>
  <c r="W168" i="1"/>
  <c r="X168" i="1" s="1"/>
  <c r="U168" i="1"/>
  <c r="V168" i="1" s="1"/>
  <c r="S168" i="1"/>
  <c r="T168" i="1" s="1"/>
  <c r="Q168" i="1"/>
  <c r="R168" i="1" s="1"/>
  <c r="AC168" i="1"/>
  <c r="AD168" i="1" s="1"/>
  <c r="O168" i="1"/>
  <c r="P168" i="1" s="1"/>
  <c r="AG168" i="1"/>
  <c r="AH168" i="1" s="1"/>
  <c r="Y168" i="1"/>
  <c r="Z168" i="1" s="1"/>
  <c r="AC173" i="1"/>
  <c r="AD173" i="1" s="1"/>
  <c r="AE173" i="1"/>
  <c r="AF173" i="1" s="1"/>
  <c r="Y173" i="1"/>
  <c r="Z173" i="1" s="1"/>
  <c r="W173" i="1"/>
  <c r="X173" i="1" s="1"/>
  <c r="U173" i="1"/>
  <c r="V173" i="1" s="1"/>
  <c r="S173" i="1"/>
  <c r="T173" i="1" s="1"/>
  <c r="Q173" i="1"/>
  <c r="R173" i="1" s="1"/>
  <c r="AG173" i="1"/>
  <c r="AH173" i="1" s="1"/>
  <c r="AA173" i="1"/>
  <c r="AB173" i="1" s="1"/>
  <c r="O173" i="1"/>
  <c r="P173" i="1" s="1"/>
  <c r="W178" i="1"/>
  <c r="X178" i="1" s="1"/>
  <c r="U178" i="1"/>
  <c r="V178" i="1" s="1"/>
  <c r="S178" i="1"/>
  <c r="T178" i="1" s="1"/>
  <c r="Q178" i="1"/>
  <c r="R178" i="1" s="1"/>
  <c r="AG178" i="1"/>
  <c r="AH178" i="1" s="1"/>
  <c r="AC178" i="1"/>
  <c r="AD178" i="1" s="1"/>
  <c r="AE178" i="1"/>
  <c r="AF178" i="1" s="1"/>
  <c r="Y178" i="1"/>
  <c r="Z178" i="1" s="1"/>
  <c r="AA178" i="1"/>
  <c r="AB178" i="1" s="1"/>
  <c r="O178" i="1"/>
  <c r="P178" i="1" s="1"/>
  <c r="AG183" i="1"/>
  <c r="AH183" i="1" s="1"/>
  <c r="AE183" i="1"/>
  <c r="AF183" i="1" s="1"/>
  <c r="U183" i="1"/>
  <c r="V183" i="1" s="1"/>
  <c r="S183" i="1"/>
  <c r="T183" i="1" s="1"/>
  <c r="Q183" i="1"/>
  <c r="R183" i="1" s="1"/>
  <c r="AA183" i="1"/>
  <c r="AB183" i="1" s="1"/>
  <c r="W183" i="1"/>
  <c r="X183" i="1" s="1"/>
  <c r="Y183" i="1"/>
  <c r="Z183" i="1" s="1"/>
  <c r="O183" i="1"/>
  <c r="P183" i="1" s="1"/>
  <c r="AC183" i="1"/>
  <c r="AD183" i="1" s="1"/>
  <c r="AE188" i="1"/>
  <c r="AF188" i="1" s="1"/>
  <c r="AA188" i="1"/>
  <c r="AB188" i="1" s="1"/>
  <c r="U188" i="1"/>
  <c r="V188" i="1" s="1"/>
  <c r="S188" i="1"/>
  <c r="T188" i="1" s="1"/>
  <c r="Q188" i="1"/>
  <c r="R188" i="1" s="1"/>
  <c r="W188" i="1"/>
  <c r="X188" i="1" s="1"/>
  <c r="O188" i="1"/>
  <c r="AG188" i="1"/>
  <c r="AH188" i="1" s="1"/>
  <c r="AC188" i="1"/>
  <c r="AD188" i="1" s="1"/>
  <c r="Y188" i="1"/>
  <c r="Z188" i="1" s="1"/>
  <c r="AC193" i="1"/>
  <c r="AD193" i="1" s="1"/>
  <c r="AG193" i="1"/>
  <c r="AH193" i="1" s="1"/>
  <c r="Y193" i="1"/>
  <c r="Z193" i="1" s="1"/>
  <c r="U193" i="1"/>
  <c r="V193" i="1" s="1"/>
  <c r="S193" i="1"/>
  <c r="T193" i="1" s="1"/>
  <c r="Q193" i="1"/>
  <c r="R193" i="1" s="1"/>
  <c r="O193" i="1"/>
  <c r="P193" i="1" s="1"/>
  <c r="AE193" i="1"/>
  <c r="AF193" i="1" s="1"/>
  <c r="W193" i="1"/>
  <c r="X193" i="1" s="1"/>
  <c r="AA193" i="1"/>
  <c r="AB193" i="1" s="1"/>
  <c r="O7" i="1"/>
  <c r="P7" i="1" s="1"/>
  <c r="Y7" i="1"/>
  <c r="Z7" i="1" s="1"/>
  <c r="W7" i="1"/>
  <c r="X7" i="1" s="1"/>
  <c r="AG7" i="1"/>
  <c r="AH7" i="1" s="1"/>
  <c r="AA7" i="1"/>
  <c r="AB7" i="1" s="1"/>
  <c r="Q7" i="1"/>
  <c r="R7" i="1" s="1"/>
  <c r="AE7" i="1"/>
  <c r="AF7" i="1" s="1"/>
  <c r="AC7" i="1"/>
  <c r="AD7" i="1" s="1"/>
  <c r="S7" i="1"/>
  <c r="T7" i="1" s="1"/>
  <c r="U7" i="1"/>
  <c r="V7" i="1" s="1"/>
  <c r="AC14" i="1"/>
  <c r="AD14" i="1" s="1"/>
  <c r="Y14" i="1"/>
  <c r="Z14" i="1" s="1"/>
  <c r="W14" i="1"/>
  <c r="X14" i="1" s="1"/>
  <c r="AA14" i="1"/>
  <c r="AB14" i="1" s="1"/>
  <c r="Q14" i="1"/>
  <c r="R14" i="1" s="1"/>
  <c r="O14" i="1"/>
  <c r="S14" i="1"/>
  <c r="T14" i="1" s="1"/>
  <c r="AG14" i="1"/>
  <c r="AH14" i="1" s="1"/>
  <c r="AE14" i="1"/>
  <c r="AF14" i="1" s="1"/>
  <c r="U14" i="1"/>
  <c r="V14" i="1" s="1"/>
  <c r="AC24" i="1"/>
  <c r="AD24" i="1" s="1"/>
  <c r="AG24" i="1"/>
  <c r="AH24" i="1" s="1"/>
  <c r="U24" i="1"/>
  <c r="V24" i="1" s="1"/>
  <c r="W24" i="1"/>
  <c r="X24" i="1" s="1"/>
  <c r="AE24" i="1"/>
  <c r="AF24" i="1" s="1"/>
  <c r="Y24" i="1"/>
  <c r="Z24" i="1" s="1"/>
  <c r="Q24" i="1"/>
  <c r="R24" i="1" s="1"/>
  <c r="O24" i="1"/>
  <c r="S24" i="1"/>
  <c r="T24" i="1" s="1"/>
  <c r="AA24" i="1"/>
  <c r="AB24" i="1" s="1"/>
  <c r="AG29" i="1"/>
  <c r="AH29" i="1" s="1"/>
  <c r="AC29" i="1"/>
  <c r="AD29" i="1" s="1"/>
  <c r="AE29" i="1"/>
  <c r="AF29" i="1" s="1"/>
  <c r="Y29" i="1"/>
  <c r="Z29" i="1" s="1"/>
  <c r="S29" i="1"/>
  <c r="T29" i="1" s="1"/>
  <c r="AA29" i="1"/>
  <c r="AB29" i="1" s="1"/>
  <c r="U29" i="1"/>
  <c r="V29" i="1" s="1"/>
  <c r="W29" i="1"/>
  <c r="X29" i="1" s="1"/>
  <c r="O29" i="1"/>
  <c r="Q29" i="1"/>
  <c r="R29" i="1" s="1"/>
  <c r="AE34" i="1"/>
  <c r="AF34" i="1" s="1"/>
  <c r="AC34" i="1"/>
  <c r="AD34" i="1" s="1"/>
  <c r="AA34" i="1"/>
  <c r="AB34" i="1" s="1"/>
  <c r="AG34" i="1"/>
  <c r="AH34" i="1" s="1"/>
  <c r="Q34" i="1"/>
  <c r="R34" i="1" s="1"/>
  <c r="O34" i="1"/>
  <c r="P34" i="1" s="1"/>
  <c r="S34" i="1"/>
  <c r="T34" i="1" s="1"/>
  <c r="Y34" i="1"/>
  <c r="Z34" i="1" s="1"/>
  <c r="U34" i="1"/>
  <c r="V34" i="1" s="1"/>
  <c r="W34" i="1"/>
  <c r="X34" i="1" s="1"/>
  <c r="AC39" i="1"/>
  <c r="AD39" i="1" s="1"/>
  <c r="AE39" i="1"/>
  <c r="AF39" i="1" s="1"/>
  <c r="Y39" i="1"/>
  <c r="Z39" i="1" s="1"/>
  <c r="AG39" i="1"/>
  <c r="AH39" i="1" s="1"/>
  <c r="AA39" i="1"/>
  <c r="AB39" i="1" s="1"/>
  <c r="W39" i="1"/>
  <c r="X39" i="1" s="1"/>
  <c r="Q39" i="1"/>
  <c r="R39" i="1" s="1"/>
  <c r="O39" i="1"/>
  <c r="S39" i="1"/>
  <c r="T39" i="1" s="1"/>
  <c r="U39" i="1"/>
  <c r="V39" i="1" s="1"/>
  <c r="AC44" i="1"/>
  <c r="AD44" i="1" s="1"/>
  <c r="U44" i="1"/>
  <c r="V44" i="1" s="1"/>
  <c r="Y44" i="1"/>
  <c r="Z44" i="1" s="1"/>
  <c r="W44" i="1"/>
  <c r="X44" i="1" s="1"/>
  <c r="AG44" i="1"/>
  <c r="AH44" i="1" s="1"/>
  <c r="AA44" i="1"/>
  <c r="AB44" i="1" s="1"/>
  <c r="Q44" i="1"/>
  <c r="R44" i="1" s="1"/>
  <c r="O44" i="1"/>
  <c r="P44" i="1" s="1"/>
  <c r="AE44" i="1"/>
  <c r="AF44" i="1" s="1"/>
  <c r="S44" i="1"/>
  <c r="T44" i="1" s="1"/>
  <c r="AG49" i="1"/>
  <c r="AH49" i="1" s="1"/>
  <c r="AC49" i="1"/>
  <c r="AD49" i="1" s="1"/>
  <c r="AE49" i="1"/>
  <c r="AF49" i="1" s="1"/>
  <c r="AA49" i="1"/>
  <c r="AB49" i="1" s="1"/>
  <c r="S49" i="1"/>
  <c r="T49" i="1" s="1"/>
  <c r="U49" i="1"/>
  <c r="V49" i="1" s="1"/>
  <c r="W49" i="1"/>
  <c r="X49" i="1" s="1"/>
  <c r="Q49" i="1"/>
  <c r="R49" i="1" s="1"/>
  <c r="O49" i="1"/>
  <c r="Y49" i="1"/>
  <c r="Z49" i="1" s="1"/>
  <c r="AE54" i="1"/>
  <c r="AF54" i="1" s="1"/>
  <c r="AC54" i="1"/>
  <c r="AD54" i="1" s="1"/>
  <c r="AA54" i="1"/>
  <c r="AB54" i="1" s="1"/>
  <c r="Q54" i="1"/>
  <c r="R54" i="1" s="1"/>
  <c r="O54" i="1"/>
  <c r="Y54" i="1"/>
  <c r="Z54" i="1" s="1"/>
  <c r="S54" i="1"/>
  <c r="T54" i="1" s="1"/>
  <c r="U54" i="1"/>
  <c r="V54" i="1" s="1"/>
  <c r="AG54" i="1"/>
  <c r="AH54" i="1" s="1"/>
  <c r="W54" i="1"/>
  <c r="X54" i="1" s="1"/>
  <c r="AC59" i="1"/>
  <c r="AD59" i="1" s="1"/>
  <c r="AG59" i="1"/>
  <c r="AH59" i="1" s="1"/>
  <c r="Y59" i="1"/>
  <c r="Z59" i="1" s="1"/>
  <c r="W59" i="1"/>
  <c r="X59" i="1" s="1"/>
  <c r="Q59" i="1"/>
  <c r="R59" i="1" s="1"/>
  <c r="O59" i="1"/>
  <c r="P59" i="1" s="1"/>
  <c r="AE59" i="1"/>
  <c r="AF59" i="1" s="1"/>
  <c r="S59" i="1"/>
  <c r="T59" i="1" s="1"/>
  <c r="AA59" i="1"/>
  <c r="AB59" i="1" s="1"/>
  <c r="U59" i="1"/>
  <c r="V59" i="1" s="1"/>
  <c r="AC64" i="1"/>
  <c r="AD64" i="1" s="1"/>
  <c r="AE64" i="1"/>
  <c r="AF64" i="1" s="1"/>
  <c r="Y64" i="1"/>
  <c r="Z64" i="1" s="1"/>
  <c r="U64" i="1"/>
  <c r="V64" i="1" s="1"/>
  <c r="AG64" i="1"/>
  <c r="AH64" i="1" s="1"/>
  <c r="AA64" i="1"/>
  <c r="AB64" i="1" s="1"/>
  <c r="W64" i="1"/>
  <c r="X64" i="1" s="1"/>
  <c r="Q64" i="1"/>
  <c r="R64" i="1" s="1"/>
  <c r="O64" i="1"/>
  <c r="S64" i="1"/>
  <c r="T64" i="1" s="1"/>
  <c r="AG69" i="1"/>
  <c r="AH69" i="1" s="1"/>
  <c r="AC69" i="1"/>
  <c r="AD69" i="1" s="1"/>
  <c r="S69" i="1"/>
  <c r="T69" i="1" s="1"/>
  <c r="U69" i="1"/>
  <c r="V69" i="1" s="1"/>
  <c r="Y69" i="1"/>
  <c r="Z69" i="1" s="1"/>
  <c r="W69" i="1"/>
  <c r="X69" i="1" s="1"/>
  <c r="AA69" i="1"/>
  <c r="AB69" i="1" s="1"/>
  <c r="AE69" i="1"/>
  <c r="AF69" i="1" s="1"/>
  <c r="Q69" i="1"/>
  <c r="R69" i="1" s="1"/>
  <c r="O69" i="1"/>
  <c r="AE74" i="1"/>
  <c r="AF74" i="1" s="1"/>
  <c r="AC74" i="1"/>
  <c r="AD74" i="1" s="1"/>
  <c r="AA74" i="1"/>
  <c r="AB74" i="1" s="1"/>
  <c r="AG74" i="1"/>
  <c r="AH74" i="1" s="1"/>
  <c r="Y74" i="1"/>
  <c r="Z74" i="1" s="1"/>
  <c r="Q74" i="1"/>
  <c r="R74" i="1" s="1"/>
  <c r="O74" i="1"/>
  <c r="S74" i="1"/>
  <c r="T74" i="1" s="1"/>
  <c r="U74" i="1"/>
  <c r="V74" i="1" s="1"/>
  <c r="W74" i="1"/>
  <c r="X74" i="1" s="1"/>
  <c r="AC79" i="1"/>
  <c r="AD79" i="1" s="1"/>
  <c r="Y79" i="1"/>
  <c r="Z79" i="1" s="1"/>
  <c r="W79" i="1"/>
  <c r="X79" i="1" s="1"/>
  <c r="Q79" i="1"/>
  <c r="R79" i="1" s="1"/>
  <c r="O79" i="1"/>
  <c r="P79" i="1" s="1"/>
  <c r="AG79" i="1"/>
  <c r="AH79" i="1" s="1"/>
  <c r="AA79" i="1"/>
  <c r="AB79" i="1" s="1"/>
  <c r="S79" i="1"/>
  <c r="T79" i="1" s="1"/>
  <c r="AE79" i="1"/>
  <c r="AF79" i="1" s="1"/>
  <c r="U79" i="1"/>
  <c r="V79" i="1" s="1"/>
  <c r="AC84" i="1"/>
  <c r="AD84" i="1" s="1"/>
  <c r="AE84" i="1"/>
  <c r="AF84" i="1" s="1"/>
  <c r="AG84" i="1"/>
  <c r="AH84" i="1" s="1"/>
  <c r="AA84" i="1"/>
  <c r="AB84" i="1" s="1"/>
  <c r="U84" i="1"/>
  <c r="V84" i="1" s="1"/>
  <c r="W84" i="1"/>
  <c r="X84" i="1" s="1"/>
  <c r="Q84" i="1"/>
  <c r="R84" i="1" s="1"/>
  <c r="O84" i="1"/>
  <c r="P84" i="1" s="1"/>
  <c r="Y84" i="1"/>
  <c r="Z84" i="1" s="1"/>
  <c r="S84" i="1"/>
  <c r="T84" i="1" s="1"/>
  <c r="AG89" i="1"/>
  <c r="AH89" i="1" s="1"/>
  <c r="AC89" i="1"/>
  <c r="AD89" i="1" s="1"/>
  <c r="AE89" i="1"/>
  <c r="AF89" i="1" s="1"/>
  <c r="S89" i="1"/>
  <c r="T89" i="1" s="1"/>
  <c r="Y89" i="1"/>
  <c r="Z89" i="1" s="1"/>
  <c r="U89" i="1"/>
  <c r="V89" i="1" s="1"/>
  <c r="AA89" i="1"/>
  <c r="AB89" i="1" s="1"/>
  <c r="W89" i="1"/>
  <c r="X89" i="1" s="1"/>
  <c r="Q89" i="1"/>
  <c r="R89" i="1" s="1"/>
  <c r="O89" i="1"/>
  <c r="P89" i="1" s="1"/>
  <c r="AE94" i="1"/>
  <c r="AF94" i="1" s="1"/>
  <c r="AC94" i="1"/>
  <c r="AD94" i="1" s="1"/>
  <c r="AG94" i="1"/>
  <c r="AH94" i="1" s="1"/>
  <c r="AA94" i="1"/>
  <c r="AB94" i="1" s="1"/>
  <c r="Q94" i="1"/>
  <c r="R94" i="1" s="1"/>
  <c r="O94" i="1"/>
  <c r="S94" i="1"/>
  <c r="T94" i="1" s="1"/>
  <c r="U94" i="1"/>
  <c r="V94" i="1" s="1"/>
  <c r="Y94" i="1"/>
  <c r="Z94" i="1" s="1"/>
  <c r="W94" i="1"/>
  <c r="X94" i="1" s="1"/>
  <c r="AC99" i="1"/>
  <c r="AD99" i="1" s="1"/>
  <c r="Y99" i="1"/>
  <c r="Z99" i="1" s="1"/>
  <c r="AE99" i="1"/>
  <c r="AF99" i="1" s="1"/>
  <c r="W99" i="1"/>
  <c r="X99" i="1" s="1"/>
  <c r="AG99" i="1"/>
  <c r="AH99" i="1" s="1"/>
  <c r="AA99" i="1"/>
  <c r="AB99" i="1" s="1"/>
  <c r="Q99" i="1"/>
  <c r="R99" i="1" s="1"/>
  <c r="O99" i="1"/>
  <c r="P99" i="1" s="1"/>
  <c r="S99" i="1"/>
  <c r="T99" i="1" s="1"/>
  <c r="U99" i="1"/>
  <c r="V99" i="1" s="1"/>
  <c r="AC104" i="1"/>
  <c r="AD104" i="1" s="1"/>
  <c r="AG104" i="1"/>
  <c r="AH104" i="1" s="1"/>
  <c r="U104" i="1"/>
  <c r="V104" i="1" s="1"/>
  <c r="W104" i="1"/>
  <c r="X104" i="1" s="1"/>
  <c r="Y104" i="1"/>
  <c r="Z104" i="1" s="1"/>
  <c r="Q104" i="1"/>
  <c r="R104" i="1" s="1"/>
  <c r="O104" i="1"/>
  <c r="P104" i="1" s="1"/>
  <c r="AA104" i="1"/>
  <c r="AB104" i="1" s="1"/>
  <c r="S104" i="1"/>
  <c r="T104" i="1" s="1"/>
  <c r="AE104" i="1"/>
  <c r="AF104" i="1" s="1"/>
  <c r="AG109" i="1"/>
  <c r="AH109" i="1" s="1"/>
  <c r="AC109" i="1"/>
  <c r="AD109" i="1" s="1"/>
  <c r="Y109" i="1"/>
  <c r="Z109" i="1" s="1"/>
  <c r="S109" i="1"/>
  <c r="T109" i="1" s="1"/>
  <c r="AE109" i="1"/>
  <c r="AF109" i="1" s="1"/>
  <c r="AA109" i="1"/>
  <c r="AB109" i="1" s="1"/>
  <c r="U109" i="1"/>
  <c r="V109" i="1" s="1"/>
  <c r="W109" i="1"/>
  <c r="X109" i="1" s="1"/>
  <c r="Q109" i="1"/>
  <c r="R109" i="1" s="1"/>
  <c r="O109" i="1"/>
  <c r="AE114" i="1"/>
  <c r="AF114" i="1" s="1"/>
  <c r="AC114" i="1"/>
  <c r="AD114" i="1" s="1"/>
  <c r="AA114" i="1"/>
  <c r="AB114" i="1" s="1"/>
  <c r="Q114" i="1"/>
  <c r="R114" i="1" s="1"/>
  <c r="O114" i="1"/>
  <c r="S114" i="1"/>
  <c r="T114" i="1" s="1"/>
  <c r="AG114" i="1"/>
  <c r="AH114" i="1" s="1"/>
  <c r="Y114" i="1"/>
  <c r="Z114" i="1" s="1"/>
  <c r="U114" i="1"/>
  <c r="V114" i="1" s="1"/>
  <c r="W114" i="1"/>
  <c r="X114" i="1" s="1"/>
  <c r="AC119" i="1"/>
  <c r="AD119" i="1" s="1"/>
  <c r="AE119" i="1"/>
  <c r="AF119" i="1" s="1"/>
  <c r="Y119" i="1"/>
  <c r="Z119" i="1" s="1"/>
  <c r="AG119" i="1"/>
  <c r="AH119" i="1" s="1"/>
  <c r="AA119" i="1"/>
  <c r="AB119" i="1" s="1"/>
  <c r="W119" i="1"/>
  <c r="X119" i="1" s="1"/>
  <c r="Q119" i="1"/>
  <c r="R119" i="1" s="1"/>
  <c r="O119" i="1"/>
  <c r="P119" i="1" s="1"/>
  <c r="S119" i="1"/>
  <c r="T119" i="1" s="1"/>
  <c r="U119" i="1"/>
  <c r="V119" i="1" s="1"/>
  <c r="AC124" i="1"/>
  <c r="AD124" i="1" s="1"/>
  <c r="AG124" i="1"/>
  <c r="AH124" i="1" s="1"/>
  <c r="U124" i="1"/>
  <c r="V124" i="1" s="1"/>
  <c r="AE124" i="1"/>
  <c r="AF124" i="1" s="1"/>
  <c r="Y124" i="1"/>
  <c r="Z124" i="1" s="1"/>
  <c r="W124" i="1"/>
  <c r="X124" i="1" s="1"/>
  <c r="AA124" i="1"/>
  <c r="AB124" i="1" s="1"/>
  <c r="Q124" i="1"/>
  <c r="R124" i="1" s="1"/>
  <c r="O124" i="1"/>
  <c r="S124" i="1"/>
  <c r="T124" i="1" s="1"/>
  <c r="AG129" i="1"/>
  <c r="AH129" i="1" s="1"/>
  <c r="AC129" i="1"/>
  <c r="AD129" i="1" s="1"/>
  <c r="AE129" i="1"/>
  <c r="AF129" i="1" s="1"/>
  <c r="AA129" i="1"/>
  <c r="AB129" i="1" s="1"/>
  <c r="S129" i="1"/>
  <c r="T129" i="1" s="1"/>
  <c r="U129" i="1"/>
  <c r="V129" i="1" s="1"/>
  <c r="W129" i="1"/>
  <c r="X129" i="1" s="1"/>
  <c r="Q129" i="1"/>
  <c r="R129" i="1" s="1"/>
  <c r="O129" i="1"/>
  <c r="P129" i="1" s="1"/>
  <c r="Y129" i="1"/>
  <c r="Z129" i="1" s="1"/>
  <c r="AE134" i="1"/>
  <c r="AF134" i="1" s="1"/>
  <c r="AC134" i="1"/>
  <c r="AD134" i="1" s="1"/>
  <c r="AA134" i="1"/>
  <c r="AB134" i="1" s="1"/>
  <c r="Q134" i="1"/>
  <c r="R134" i="1" s="1"/>
  <c r="O134" i="1"/>
  <c r="P134" i="1" s="1"/>
  <c r="AG134" i="1"/>
  <c r="AH134" i="1" s="1"/>
  <c r="Y134" i="1"/>
  <c r="Z134" i="1" s="1"/>
  <c r="S134" i="1"/>
  <c r="T134" i="1" s="1"/>
  <c r="U134" i="1"/>
  <c r="V134" i="1" s="1"/>
  <c r="W134" i="1"/>
  <c r="X134" i="1" s="1"/>
  <c r="AC139" i="1"/>
  <c r="AD139" i="1" s="1"/>
  <c r="AG139" i="1"/>
  <c r="AH139" i="1" s="1"/>
  <c r="Y139" i="1"/>
  <c r="Z139" i="1" s="1"/>
  <c r="W139" i="1"/>
  <c r="X139" i="1" s="1"/>
  <c r="Q139" i="1"/>
  <c r="R139" i="1" s="1"/>
  <c r="O139" i="1"/>
  <c r="P139" i="1" s="1"/>
  <c r="AE139" i="1"/>
  <c r="AF139" i="1" s="1"/>
  <c r="S139" i="1"/>
  <c r="T139" i="1" s="1"/>
  <c r="AA139" i="1"/>
  <c r="AB139" i="1" s="1"/>
  <c r="U139" i="1"/>
  <c r="V139" i="1" s="1"/>
  <c r="AC144" i="1"/>
  <c r="AD144" i="1" s="1"/>
  <c r="AE144" i="1"/>
  <c r="AF144" i="1" s="1"/>
  <c r="Y144" i="1"/>
  <c r="Z144" i="1" s="1"/>
  <c r="U144" i="1"/>
  <c r="V144" i="1" s="1"/>
  <c r="AA144" i="1"/>
  <c r="AB144" i="1" s="1"/>
  <c r="W144" i="1"/>
  <c r="X144" i="1" s="1"/>
  <c r="Q144" i="1"/>
  <c r="R144" i="1" s="1"/>
  <c r="O144" i="1"/>
  <c r="AG144" i="1"/>
  <c r="AH144" i="1" s="1"/>
  <c r="S144" i="1"/>
  <c r="T144" i="1" s="1"/>
  <c r="AG149" i="1"/>
  <c r="AH149" i="1" s="1"/>
  <c r="AC149" i="1"/>
  <c r="AD149" i="1" s="1"/>
  <c r="AE149" i="1"/>
  <c r="AF149" i="1" s="1"/>
  <c r="S149" i="1"/>
  <c r="T149" i="1" s="1"/>
  <c r="U149" i="1"/>
  <c r="V149" i="1" s="1"/>
  <c r="Y149" i="1"/>
  <c r="Z149" i="1" s="1"/>
  <c r="W149" i="1"/>
  <c r="X149" i="1" s="1"/>
  <c r="AA149" i="1"/>
  <c r="AB149" i="1" s="1"/>
  <c r="O149" i="1"/>
  <c r="P149" i="1" s="1"/>
  <c r="Q149" i="1"/>
  <c r="R149" i="1" s="1"/>
  <c r="AE154" i="1"/>
  <c r="AF154" i="1" s="1"/>
  <c r="AC154" i="1"/>
  <c r="AD154" i="1" s="1"/>
  <c r="AA154" i="1"/>
  <c r="AB154" i="1" s="1"/>
  <c r="AG154" i="1"/>
  <c r="AH154" i="1" s="1"/>
  <c r="Y154" i="1"/>
  <c r="Z154" i="1" s="1"/>
  <c r="Q154" i="1"/>
  <c r="R154" i="1" s="1"/>
  <c r="O154" i="1"/>
  <c r="P154" i="1" s="1"/>
  <c r="S154" i="1"/>
  <c r="T154" i="1" s="1"/>
  <c r="U154" i="1"/>
  <c r="V154" i="1" s="1"/>
  <c r="W154" i="1"/>
  <c r="X154" i="1" s="1"/>
  <c r="AC159" i="1"/>
  <c r="AD159" i="1" s="1"/>
  <c r="Y159" i="1"/>
  <c r="Z159" i="1" s="1"/>
  <c r="AG159" i="1"/>
  <c r="AH159" i="1" s="1"/>
  <c r="W159" i="1"/>
  <c r="X159" i="1" s="1"/>
  <c r="AE159" i="1"/>
  <c r="AF159" i="1" s="1"/>
  <c r="Q159" i="1"/>
  <c r="R159" i="1" s="1"/>
  <c r="O159" i="1"/>
  <c r="P159" i="1" s="1"/>
  <c r="AA159" i="1"/>
  <c r="AB159" i="1" s="1"/>
  <c r="S159" i="1"/>
  <c r="T159" i="1" s="1"/>
  <c r="U159" i="1"/>
  <c r="V159" i="1" s="1"/>
  <c r="AE164" i="1"/>
  <c r="AF164" i="1" s="1"/>
  <c r="AG164" i="1"/>
  <c r="AH164" i="1" s="1"/>
  <c r="AA164" i="1"/>
  <c r="AB164" i="1" s="1"/>
  <c r="U164" i="1"/>
  <c r="V164" i="1" s="1"/>
  <c r="AC164" i="1"/>
  <c r="AD164" i="1" s="1"/>
  <c r="W164" i="1"/>
  <c r="X164" i="1" s="1"/>
  <c r="Q164" i="1"/>
  <c r="R164" i="1" s="1"/>
  <c r="O164" i="1"/>
  <c r="Y164" i="1"/>
  <c r="Z164" i="1" s="1"/>
  <c r="S164" i="1"/>
  <c r="T164" i="1" s="1"/>
  <c r="AG169" i="1"/>
  <c r="AH169" i="1" s="1"/>
  <c r="S169" i="1"/>
  <c r="T169" i="1" s="1"/>
  <c r="Y169" i="1"/>
  <c r="Z169" i="1" s="1"/>
  <c r="U169" i="1"/>
  <c r="V169" i="1" s="1"/>
  <c r="AA169" i="1"/>
  <c r="AB169" i="1" s="1"/>
  <c r="W169" i="1"/>
  <c r="X169" i="1" s="1"/>
  <c r="AC169" i="1"/>
  <c r="AD169" i="1" s="1"/>
  <c r="AE169" i="1"/>
  <c r="AF169" i="1" s="1"/>
  <c r="Q169" i="1"/>
  <c r="R169" i="1" s="1"/>
  <c r="O169" i="1"/>
  <c r="P169" i="1" s="1"/>
  <c r="AE174" i="1"/>
  <c r="AF174" i="1" s="1"/>
  <c r="AG174" i="1"/>
  <c r="AH174" i="1" s="1"/>
  <c r="AA174" i="1"/>
  <c r="AB174" i="1" s="1"/>
  <c r="Q174" i="1"/>
  <c r="R174" i="1" s="1"/>
  <c r="O174" i="1"/>
  <c r="P174" i="1" s="1"/>
  <c r="S174" i="1"/>
  <c r="T174" i="1" s="1"/>
  <c r="AC174" i="1"/>
  <c r="AD174" i="1" s="1"/>
  <c r="U174" i="1"/>
  <c r="V174" i="1" s="1"/>
  <c r="Y174" i="1"/>
  <c r="Z174" i="1" s="1"/>
  <c r="W174" i="1"/>
  <c r="X174" i="1" s="1"/>
  <c r="AC179" i="1"/>
  <c r="AD179" i="1" s="1"/>
  <c r="Y179" i="1"/>
  <c r="Z179" i="1" s="1"/>
  <c r="AE179" i="1"/>
  <c r="AF179" i="1" s="1"/>
  <c r="W179" i="1"/>
  <c r="X179" i="1" s="1"/>
  <c r="AA179" i="1"/>
  <c r="AB179" i="1" s="1"/>
  <c r="Q179" i="1"/>
  <c r="R179" i="1" s="1"/>
  <c r="O179" i="1"/>
  <c r="P179" i="1" s="1"/>
  <c r="S179" i="1"/>
  <c r="T179" i="1" s="1"/>
  <c r="AG179" i="1"/>
  <c r="AH179" i="1" s="1"/>
  <c r="U179" i="1"/>
  <c r="V179" i="1" s="1"/>
  <c r="AG184" i="1"/>
  <c r="AH184" i="1" s="1"/>
  <c r="W184" i="1"/>
  <c r="X184" i="1" s="1"/>
  <c r="AE184" i="1"/>
  <c r="AF184" i="1" s="1"/>
  <c r="U184" i="1"/>
  <c r="V184" i="1" s="1"/>
  <c r="AC184" i="1"/>
  <c r="AD184" i="1" s="1"/>
  <c r="Y184" i="1"/>
  <c r="Z184" i="1" s="1"/>
  <c r="Q184" i="1"/>
  <c r="R184" i="1" s="1"/>
  <c r="O184" i="1"/>
  <c r="P184" i="1" s="1"/>
  <c r="S184" i="1"/>
  <c r="T184" i="1" s="1"/>
  <c r="AA184" i="1"/>
  <c r="AB184" i="1" s="1"/>
  <c r="AG189" i="1"/>
  <c r="AH189" i="1" s="1"/>
  <c r="AC189" i="1"/>
  <c r="AD189" i="1" s="1"/>
  <c r="AE189" i="1"/>
  <c r="AF189" i="1" s="1"/>
  <c r="Y189" i="1"/>
  <c r="Z189" i="1" s="1"/>
  <c r="S189" i="1"/>
  <c r="T189" i="1" s="1"/>
  <c r="AA189" i="1"/>
  <c r="AB189" i="1" s="1"/>
  <c r="U189" i="1"/>
  <c r="V189" i="1" s="1"/>
  <c r="W189" i="1"/>
  <c r="X189" i="1" s="1"/>
  <c r="O189" i="1"/>
  <c r="P189" i="1" s="1"/>
  <c r="Q189" i="1"/>
  <c r="R189" i="1" s="1"/>
  <c r="AE194" i="1"/>
  <c r="AF194" i="1" s="1"/>
  <c r="AA194" i="1"/>
  <c r="AB194" i="1" s="1"/>
  <c r="AG194" i="1"/>
  <c r="AH194" i="1" s="1"/>
  <c r="Q194" i="1"/>
  <c r="R194" i="1" s="1"/>
  <c r="O194" i="1"/>
  <c r="W194" i="1"/>
  <c r="X194" i="1" s="1"/>
  <c r="S194" i="1"/>
  <c r="T194" i="1" s="1"/>
  <c r="Y194" i="1"/>
  <c r="Z194" i="1" s="1"/>
  <c r="U194" i="1"/>
  <c r="V194" i="1" s="1"/>
  <c r="AC194" i="1"/>
  <c r="AD194" i="1" s="1"/>
  <c r="H8" i="1"/>
  <c r="D200" i="12"/>
  <c r="F200" i="12" s="1"/>
  <c r="AG20" i="1"/>
  <c r="AH20" i="1" s="1"/>
  <c r="AE20" i="1"/>
  <c r="AF20" i="1" s="1"/>
  <c r="AC20" i="1"/>
  <c r="AD20" i="1" s="1"/>
  <c r="AA20" i="1"/>
  <c r="AB20" i="1" s="1"/>
  <c r="Y20" i="1"/>
  <c r="Z20" i="1" s="1"/>
  <c r="W20" i="1"/>
  <c r="X20" i="1" s="1"/>
  <c r="U20" i="1"/>
  <c r="V20" i="1" s="1"/>
  <c r="S20" i="1"/>
  <c r="T20" i="1" s="1"/>
  <c r="O20" i="1"/>
  <c r="Q20" i="1"/>
  <c r="R20" i="1" s="1"/>
  <c r="O17" i="1"/>
  <c r="AA17" i="1"/>
  <c r="AB17" i="1" s="1"/>
  <c r="Y17" i="1"/>
  <c r="Z17" i="1" s="1"/>
  <c r="W17" i="1"/>
  <c r="X17" i="1" s="1"/>
  <c r="AG17" i="1"/>
  <c r="AH17" i="1" s="1"/>
  <c r="AE17" i="1"/>
  <c r="AF17" i="1" s="1"/>
  <c r="AC17" i="1"/>
  <c r="AD17" i="1" s="1"/>
  <c r="U17" i="1"/>
  <c r="V17" i="1" s="1"/>
  <c r="S17" i="1"/>
  <c r="T17" i="1" s="1"/>
  <c r="Q17" i="1"/>
  <c r="R17" i="1" s="1"/>
  <c r="D199" i="12"/>
  <c r="F199" i="12" s="1"/>
  <c r="AG18" i="1"/>
  <c r="AH18" i="1" s="1"/>
  <c r="AE18" i="1"/>
  <c r="AF18" i="1" s="1"/>
  <c r="AC18" i="1"/>
  <c r="AD18" i="1" s="1"/>
  <c r="AA18" i="1"/>
  <c r="AB18" i="1" s="1"/>
  <c r="Y18" i="1"/>
  <c r="Z18" i="1" s="1"/>
  <c r="W18" i="1"/>
  <c r="X18" i="1" s="1"/>
  <c r="U18" i="1"/>
  <c r="V18" i="1" s="1"/>
  <c r="S18" i="1"/>
  <c r="T18" i="1" s="1"/>
  <c r="Q18" i="1"/>
  <c r="R18" i="1" s="1"/>
  <c r="O18" i="1"/>
  <c r="AA19" i="1"/>
  <c r="AB19" i="1" s="1"/>
  <c r="Y19" i="1"/>
  <c r="Z19" i="1" s="1"/>
  <c r="W19" i="1"/>
  <c r="X19" i="1" s="1"/>
  <c r="U19" i="1"/>
  <c r="V19" i="1" s="1"/>
  <c r="S19" i="1"/>
  <c r="T19" i="1" s="1"/>
  <c r="Q19" i="1"/>
  <c r="R19" i="1" s="1"/>
  <c r="AG19" i="1"/>
  <c r="AH19" i="1" s="1"/>
  <c r="AE19" i="1"/>
  <c r="AF19" i="1" s="1"/>
  <c r="AC19" i="1"/>
  <c r="AD19" i="1" s="1"/>
  <c r="O19" i="1"/>
  <c r="O200" i="1"/>
  <c r="AG200" i="1"/>
  <c r="AH200" i="1" s="1"/>
  <c r="AE200" i="1"/>
  <c r="AF200" i="1" s="1"/>
  <c r="AC200" i="1"/>
  <c r="AD200" i="1" s="1"/>
  <c r="AA200" i="1"/>
  <c r="AB200" i="1" s="1"/>
  <c r="Y200" i="1"/>
  <c r="Z200" i="1" s="1"/>
  <c r="W200" i="1"/>
  <c r="X200" i="1" s="1"/>
  <c r="U200" i="1"/>
  <c r="V200" i="1" s="1"/>
  <c r="S200" i="1"/>
  <c r="T200" i="1" s="1"/>
  <c r="Q200" i="1"/>
  <c r="R200" i="1" s="1"/>
  <c r="O197" i="1"/>
  <c r="AG197" i="1"/>
  <c r="AH197" i="1" s="1"/>
  <c r="AE197" i="1"/>
  <c r="AF197" i="1" s="1"/>
  <c r="AC197" i="1"/>
  <c r="AD197" i="1" s="1"/>
  <c r="AA197" i="1"/>
  <c r="AB197" i="1" s="1"/>
  <c r="Y197" i="1"/>
  <c r="Z197" i="1" s="1"/>
  <c r="W197" i="1"/>
  <c r="X197" i="1" s="1"/>
  <c r="U197" i="1"/>
  <c r="V197" i="1" s="1"/>
  <c r="S197" i="1"/>
  <c r="T197" i="1" s="1"/>
  <c r="Q197" i="1"/>
  <c r="R197" i="1" s="1"/>
  <c r="AG198" i="1"/>
  <c r="AH198" i="1" s="1"/>
  <c r="AE198" i="1"/>
  <c r="AF198" i="1" s="1"/>
  <c r="AC198" i="1"/>
  <c r="AD198" i="1" s="1"/>
  <c r="AA198" i="1"/>
  <c r="AB198" i="1" s="1"/>
  <c r="Y198" i="1"/>
  <c r="Z198" i="1" s="1"/>
  <c r="W198" i="1"/>
  <c r="X198" i="1" s="1"/>
  <c r="U198" i="1"/>
  <c r="V198" i="1" s="1"/>
  <c r="S198" i="1"/>
  <c r="T198" i="1" s="1"/>
  <c r="Q198" i="1"/>
  <c r="R198" i="1" s="1"/>
  <c r="O198" i="1"/>
  <c r="AA199" i="1"/>
  <c r="AB199" i="1" s="1"/>
  <c r="Y199" i="1"/>
  <c r="Z199" i="1" s="1"/>
  <c r="W199" i="1"/>
  <c r="X199" i="1" s="1"/>
  <c r="U199" i="1"/>
  <c r="V199" i="1" s="1"/>
  <c r="S199" i="1"/>
  <c r="T199" i="1" s="1"/>
  <c r="Q199" i="1"/>
  <c r="R199" i="1" s="1"/>
  <c r="O199" i="1"/>
  <c r="AG199" i="1"/>
  <c r="AH199" i="1" s="1"/>
  <c r="AE199" i="1"/>
  <c r="AF199" i="1" s="1"/>
  <c r="AC199" i="1"/>
  <c r="AD199" i="1" s="1"/>
  <c r="H26" i="1"/>
  <c r="H36" i="1"/>
  <c r="H51" i="1"/>
  <c r="H56" i="1"/>
  <c r="D4" i="2"/>
  <c r="F4" i="2" s="1"/>
  <c r="H21" i="1"/>
  <c r="H41" i="1"/>
  <c r="H46" i="1"/>
  <c r="H61" i="1"/>
  <c r="H71" i="1"/>
  <c r="H76" i="1"/>
  <c r="H81" i="1"/>
  <c r="H86" i="1"/>
  <c r="H91" i="1"/>
  <c r="H96" i="1"/>
  <c r="H101" i="1"/>
  <c r="H106" i="1"/>
  <c r="H116" i="1"/>
  <c r="H121" i="1"/>
  <c r="H126" i="1"/>
  <c r="H131" i="1"/>
  <c r="H146" i="1"/>
  <c r="H151" i="1"/>
  <c r="H156" i="1"/>
  <c r="H161" i="1"/>
  <c r="H166" i="1"/>
  <c r="H171" i="1"/>
  <c r="H176" i="1"/>
  <c r="H181" i="1"/>
  <c r="H191" i="1"/>
  <c r="H111" i="1"/>
  <c r="H16" i="1"/>
  <c r="H201" i="1"/>
  <c r="H31" i="1"/>
  <c r="H186" i="1"/>
  <c r="H196" i="1"/>
  <c r="H136" i="1"/>
  <c r="H141" i="1"/>
  <c r="H66" i="1"/>
  <c r="AB26" i="1" l="1"/>
  <c r="T36" i="1"/>
  <c r="AF21" i="1"/>
  <c r="T111" i="1"/>
  <c r="V31" i="1"/>
  <c r="V116" i="1"/>
  <c r="R106" i="1"/>
  <c r="AB16" i="1"/>
  <c r="AH21" i="1"/>
  <c r="Z196" i="1"/>
  <c r="AH191" i="1"/>
  <c r="R191" i="1"/>
  <c r="Z186" i="1"/>
  <c r="R181" i="1"/>
  <c r="AH176" i="1"/>
  <c r="Z171" i="1"/>
  <c r="AH166" i="1"/>
  <c r="Z166" i="1"/>
  <c r="AD156" i="1"/>
  <c r="X156" i="1"/>
  <c r="T151" i="1"/>
  <c r="X146" i="1"/>
  <c r="T146" i="1"/>
  <c r="AF146" i="1"/>
  <c r="X141" i="1"/>
  <c r="Z141" i="1"/>
  <c r="R131" i="1"/>
  <c r="Z121" i="1"/>
  <c r="V96" i="1"/>
  <c r="V91" i="1"/>
  <c r="R91" i="1"/>
  <c r="AD81" i="1"/>
  <c r="AF76" i="1"/>
  <c r="AH76" i="1"/>
  <c r="T71" i="1"/>
  <c r="X66" i="1"/>
  <c r="R61" i="1"/>
  <c r="V61" i="1"/>
  <c r="AH56" i="1"/>
  <c r="AH51" i="1"/>
  <c r="Z46" i="1"/>
  <c r="AF46" i="1"/>
  <c r="Z41" i="1"/>
  <c r="AF36" i="1"/>
  <c r="AF31" i="1"/>
  <c r="Z76" i="1"/>
  <c r="R21" i="1"/>
  <c r="R126" i="1"/>
  <c r="AH126" i="1"/>
  <c r="R116" i="1"/>
  <c r="AB111" i="1"/>
  <c r="T106" i="1"/>
  <c r="Z151" i="1"/>
  <c r="AH146" i="1"/>
  <c r="R136" i="1"/>
  <c r="V16" i="1"/>
  <c r="AB196" i="1"/>
  <c r="AF196" i="1"/>
  <c r="T196" i="1"/>
  <c r="AH196" i="1"/>
  <c r="V191" i="1"/>
  <c r="T191" i="1"/>
  <c r="AD191" i="1"/>
  <c r="V196" i="1"/>
  <c r="R196" i="1"/>
  <c r="X196" i="1"/>
  <c r="AB191" i="1"/>
  <c r="X191" i="1"/>
  <c r="AD196" i="1"/>
  <c r="AF191" i="1"/>
  <c r="Z191" i="1"/>
  <c r="AD181" i="1"/>
  <c r="AD176" i="1"/>
  <c r="AF166" i="1"/>
  <c r="AD161" i="1"/>
  <c r="AB186" i="1"/>
  <c r="T181" i="1"/>
  <c r="AF181" i="1"/>
  <c r="AH181" i="1"/>
  <c r="R176" i="1"/>
  <c r="Z176" i="1"/>
  <c r="AB171" i="1"/>
  <c r="R171" i="1"/>
  <c r="AD171" i="1"/>
  <c r="AD166" i="1"/>
  <c r="T166" i="1"/>
  <c r="V161" i="1"/>
  <c r="AH161" i="1"/>
  <c r="X186" i="1"/>
  <c r="T186" i="1"/>
  <c r="AD186" i="1"/>
  <c r="AB181" i="1"/>
  <c r="X181" i="1"/>
  <c r="V176" i="1"/>
  <c r="AB176" i="1"/>
  <c r="AF176" i="1"/>
  <c r="V171" i="1"/>
  <c r="AF171" i="1"/>
  <c r="R166" i="1"/>
  <c r="V166" i="1"/>
  <c r="AB166" i="1"/>
  <c r="T161" i="1"/>
  <c r="AB161" i="1"/>
  <c r="R186" i="1"/>
  <c r="AF186" i="1"/>
  <c r="R161" i="1"/>
  <c r="V186" i="1"/>
  <c r="AH186" i="1"/>
  <c r="Z181" i="1"/>
  <c r="V181" i="1"/>
  <c r="T176" i="1"/>
  <c r="X176" i="1"/>
  <c r="X171" i="1"/>
  <c r="T171" i="1"/>
  <c r="AH171" i="1"/>
  <c r="X166" i="1"/>
  <c r="Z161" i="1"/>
  <c r="X161" i="1"/>
  <c r="AF161" i="1"/>
  <c r="V156" i="1"/>
  <c r="AH151" i="1"/>
  <c r="V136" i="1"/>
  <c r="Z136" i="1"/>
  <c r="AH136" i="1"/>
  <c r="AH156" i="1"/>
  <c r="X151" i="1"/>
  <c r="R151" i="1"/>
  <c r="Z146" i="1"/>
  <c r="T141" i="1"/>
  <c r="AB141" i="1"/>
  <c r="AF141" i="1"/>
  <c r="AD136" i="1"/>
  <c r="X131" i="1"/>
  <c r="T131" i="1"/>
  <c r="AF131" i="1"/>
  <c r="T156" i="1"/>
  <c r="R156" i="1"/>
  <c r="V151" i="1"/>
  <c r="AB151" i="1"/>
  <c r="AF151" i="1"/>
  <c r="V146" i="1"/>
  <c r="AB146" i="1"/>
  <c r="AD141" i="1"/>
  <c r="AH141" i="1"/>
  <c r="X136" i="1"/>
  <c r="AH131" i="1"/>
  <c r="AB131" i="1"/>
  <c r="Z131" i="1"/>
  <c r="AF156" i="1"/>
  <c r="AB156" i="1"/>
  <c r="Z156" i="1"/>
  <c r="AD151" i="1"/>
  <c r="R146" i="1"/>
  <c r="AD146" i="1"/>
  <c r="R141" i="1"/>
  <c r="V141" i="1"/>
  <c r="AB136" i="1"/>
  <c r="T136" i="1"/>
  <c r="AF136" i="1"/>
  <c r="V131" i="1"/>
  <c r="AD131" i="1"/>
  <c r="X121" i="1"/>
  <c r="AH116" i="1"/>
  <c r="AB101" i="1"/>
  <c r="V126" i="1"/>
  <c r="AD126" i="1"/>
  <c r="T121" i="1"/>
  <c r="AD121" i="1"/>
  <c r="AH121" i="1"/>
  <c r="T116" i="1"/>
  <c r="AD116" i="1"/>
  <c r="V111" i="1"/>
  <c r="Z111" i="1"/>
  <c r="AB106" i="1"/>
  <c r="T101" i="1"/>
  <c r="Z101" i="1"/>
  <c r="AH101" i="1"/>
  <c r="AF121" i="1"/>
  <c r="AD106" i="1"/>
  <c r="AF101" i="1"/>
  <c r="Z126" i="1"/>
  <c r="T126" i="1"/>
  <c r="AF126" i="1"/>
  <c r="R121" i="1"/>
  <c r="Z116" i="1"/>
  <c r="X116" i="1"/>
  <c r="AF116" i="1"/>
  <c r="AD111" i="1"/>
  <c r="R111" i="1"/>
  <c r="X106" i="1"/>
  <c r="Z106" i="1"/>
  <c r="AF106" i="1"/>
  <c r="AD101" i="1"/>
  <c r="X101" i="1"/>
  <c r="X126" i="1"/>
  <c r="AB126" i="1"/>
  <c r="AB121" i="1"/>
  <c r="V121" i="1"/>
  <c r="AB116" i="1"/>
  <c r="X111" i="1"/>
  <c r="AF111" i="1"/>
  <c r="AH111" i="1"/>
  <c r="V106" i="1"/>
  <c r="AH106" i="1"/>
  <c r="R101" i="1"/>
  <c r="V101" i="1"/>
  <c r="R96" i="1"/>
  <c r="Z96" i="1"/>
  <c r="X86" i="1"/>
  <c r="AF86" i="1"/>
  <c r="R81" i="1"/>
  <c r="AH71" i="1"/>
  <c r="AD96" i="1"/>
  <c r="AB91" i="1"/>
  <c r="T91" i="1"/>
  <c r="AH91" i="1"/>
  <c r="Z86" i="1"/>
  <c r="AB86" i="1"/>
  <c r="T81" i="1"/>
  <c r="V81" i="1"/>
  <c r="AH81" i="1"/>
  <c r="AB76" i="1"/>
  <c r="V71" i="1"/>
  <c r="AB71" i="1"/>
  <c r="AF71" i="1"/>
  <c r="AF96" i="1"/>
  <c r="T96" i="1"/>
  <c r="X96" i="1"/>
  <c r="AD91" i="1"/>
  <c r="AF91" i="1"/>
  <c r="R86" i="1"/>
  <c r="AH86" i="1"/>
  <c r="AD86" i="1"/>
  <c r="Z81" i="1"/>
  <c r="AB81" i="1"/>
  <c r="V76" i="1"/>
  <c r="AD76" i="1"/>
  <c r="X76" i="1"/>
  <c r="AD71" i="1"/>
  <c r="AH96" i="1"/>
  <c r="AB96" i="1"/>
  <c r="X91" i="1"/>
  <c r="Z91" i="1"/>
  <c r="V86" i="1"/>
  <c r="T86" i="1"/>
  <c r="X81" i="1"/>
  <c r="AF81" i="1"/>
  <c r="T76" i="1"/>
  <c r="R76" i="1"/>
  <c r="X71" i="1"/>
  <c r="R71" i="1"/>
  <c r="Z71" i="1"/>
  <c r="Z56" i="1"/>
  <c r="AH66" i="1"/>
  <c r="AB66" i="1"/>
  <c r="T61" i="1"/>
  <c r="AB61" i="1"/>
  <c r="AH61" i="1"/>
  <c r="AF56" i="1"/>
  <c r="V51" i="1"/>
  <c r="AB51" i="1"/>
  <c r="Z51" i="1"/>
  <c r="V46" i="1"/>
  <c r="AD46" i="1"/>
  <c r="T41" i="1"/>
  <c r="AF41" i="1"/>
  <c r="AH41" i="1"/>
  <c r="AF66" i="1"/>
  <c r="AD56" i="1"/>
  <c r="T46" i="1"/>
  <c r="AB41" i="1"/>
  <c r="R66" i="1"/>
  <c r="V66" i="1"/>
  <c r="AD66" i="1"/>
  <c r="AF61" i="1"/>
  <c r="AD61" i="1"/>
  <c r="AB56" i="1"/>
  <c r="T56" i="1"/>
  <c r="X56" i="1"/>
  <c r="AF51" i="1"/>
  <c r="AD51" i="1"/>
  <c r="R46" i="1"/>
  <c r="AH46" i="1"/>
  <c r="R41" i="1"/>
  <c r="X41" i="1"/>
  <c r="Z66" i="1"/>
  <c r="T66" i="1"/>
  <c r="X61" i="1"/>
  <c r="Z61" i="1"/>
  <c r="V56" i="1"/>
  <c r="R56" i="1"/>
  <c r="X51" i="1"/>
  <c r="T51" i="1"/>
  <c r="R51" i="1"/>
  <c r="X46" i="1"/>
  <c r="AB46" i="1"/>
  <c r="AD41" i="1"/>
  <c r="V41" i="1"/>
  <c r="AD36" i="1"/>
  <c r="V36" i="1"/>
  <c r="R36" i="1"/>
  <c r="AH36" i="1"/>
  <c r="Z36" i="1"/>
  <c r="X36" i="1"/>
  <c r="AB36" i="1"/>
  <c r="Z31" i="1"/>
  <c r="AB31" i="1"/>
  <c r="T31" i="1"/>
  <c r="AD31" i="1"/>
  <c r="X31" i="1"/>
  <c r="AH31" i="1"/>
  <c r="R31" i="1"/>
  <c r="AD26" i="1"/>
  <c r="X26" i="1"/>
  <c r="Z26" i="1"/>
  <c r="AF26" i="1"/>
  <c r="R26" i="1"/>
  <c r="T26" i="1"/>
  <c r="V26" i="1"/>
  <c r="AH26" i="1"/>
  <c r="AB21" i="1"/>
  <c r="T21" i="1"/>
  <c r="V21" i="1"/>
  <c r="X21" i="1"/>
  <c r="AD21" i="1"/>
  <c r="Z21" i="1"/>
  <c r="R16" i="1"/>
  <c r="T16" i="1"/>
  <c r="Z16" i="1"/>
  <c r="AH16" i="1"/>
  <c r="X16" i="1"/>
  <c r="AD16" i="1"/>
  <c r="AF16" i="1"/>
  <c r="H11" i="1"/>
  <c r="E3" i="1" s="1"/>
  <c r="AB11" i="1"/>
  <c r="V11" i="1"/>
  <c r="AD201" i="1"/>
  <c r="V201" i="1"/>
  <c r="X201" i="1"/>
  <c r="AF201" i="1"/>
  <c r="R201" i="1"/>
  <c r="Z201" i="1"/>
  <c r="AH201" i="1"/>
  <c r="T201" i="1"/>
  <c r="AB201" i="1"/>
  <c r="X11" i="1"/>
  <c r="R11" i="1"/>
  <c r="AD11" i="1"/>
  <c r="AH11" i="1"/>
  <c r="Z11" i="1"/>
  <c r="T11" i="1"/>
  <c r="AF11" i="1"/>
  <c r="L123" i="1"/>
  <c r="M123" i="1" s="1"/>
  <c r="L10" i="1"/>
  <c r="AA146" i="1"/>
  <c r="Y121" i="1"/>
  <c r="AC91" i="1"/>
  <c r="L93" i="1"/>
  <c r="M93" i="1" s="1"/>
  <c r="Y196" i="1"/>
  <c r="AA196" i="1"/>
  <c r="S141" i="1"/>
  <c r="U136" i="1"/>
  <c r="Y136" i="1"/>
  <c r="AC121" i="1"/>
  <c r="AA101" i="1"/>
  <c r="AC81" i="1"/>
  <c r="AE66" i="1"/>
  <c r="AA46" i="1"/>
  <c r="AA41" i="1"/>
  <c r="AC16" i="1"/>
  <c r="AE16" i="1"/>
  <c r="J8" i="1"/>
  <c r="K8" i="1" s="1"/>
  <c r="J23" i="1"/>
  <c r="K23" i="1" s="1"/>
  <c r="AE191" i="1"/>
  <c r="Y186" i="1"/>
  <c r="AA181" i="1"/>
  <c r="AA176" i="1"/>
  <c r="AE176" i="1"/>
  <c r="U156" i="1"/>
  <c r="AC151" i="1"/>
  <c r="U26" i="1"/>
  <c r="AA186" i="1"/>
  <c r="AA166" i="1"/>
  <c r="Y151" i="1"/>
  <c r="AC26" i="1"/>
  <c r="U11" i="1"/>
  <c r="L183" i="1"/>
  <c r="M183" i="1" s="1"/>
  <c r="L7" i="1"/>
  <c r="M7" i="1" s="1"/>
  <c r="L8" i="1"/>
  <c r="AC11" i="1"/>
  <c r="L13" i="1"/>
  <c r="M13" i="1" s="1"/>
  <c r="L107" i="1"/>
  <c r="L47" i="1"/>
  <c r="L174" i="1"/>
  <c r="M174" i="1" s="1"/>
  <c r="L44" i="1"/>
  <c r="M44" i="1" s="1"/>
  <c r="L28" i="1"/>
  <c r="M28" i="1" s="1"/>
  <c r="L68" i="1"/>
  <c r="M68" i="1" s="1"/>
  <c r="L103" i="1"/>
  <c r="M103" i="1" s="1"/>
  <c r="F2" i="2"/>
  <c r="F202" i="2"/>
  <c r="L179" i="1"/>
  <c r="M179" i="1" s="1"/>
  <c r="L33" i="1"/>
  <c r="M33" i="1" s="1"/>
  <c r="L58" i="1"/>
  <c r="M58" i="1" s="1"/>
  <c r="L129" i="1"/>
  <c r="M129" i="1" s="1"/>
  <c r="L97" i="1"/>
  <c r="L187" i="1"/>
  <c r="L12" i="1"/>
  <c r="L178" i="1"/>
  <c r="L169" i="1"/>
  <c r="M169" i="1" s="1"/>
  <c r="L63" i="1"/>
  <c r="M63" i="1" s="1"/>
  <c r="L147" i="1"/>
  <c r="L122" i="1"/>
  <c r="L34" i="1"/>
  <c r="M34" i="1" s="1"/>
  <c r="L84" i="1"/>
  <c r="M84" i="1" s="1"/>
  <c r="L108" i="1"/>
  <c r="M108" i="1" s="1"/>
  <c r="L149" i="1"/>
  <c r="M149" i="1" s="1"/>
  <c r="L168" i="1"/>
  <c r="M168" i="1" s="1"/>
  <c r="L138" i="1"/>
  <c r="M138" i="1" s="1"/>
  <c r="L117" i="1"/>
  <c r="L57" i="1"/>
  <c r="L42" i="1"/>
  <c r="F202" i="12"/>
  <c r="L27" i="1"/>
  <c r="L32" i="1"/>
  <c r="L154" i="1"/>
  <c r="M154" i="1" s="1"/>
  <c r="L38" i="1"/>
  <c r="M38" i="1" s="1"/>
  <c r="L163" i="1"/>
  <c r="L89" i="1"/>
  <c r="L133" i="1"/>
  <c r="M133" i="1" s="1"/>
  <c r="L172" i="1"/>
  <c r="L127" i="1"/>
  <c r="L87" i="1"/>
  <c r="L82" i="1"/>
  <c r="L152" i="1"/>
  <c r="L173" i="1"/>
  <c r="M173" i="1" s="1"/>
  <c r="L159" i="1"/>
  <c r="M159" i="1" s="1"/>
  <c r="L193" i="1"/>
  <c r="M193" i="1" s="1"/>
  <c r="L67" i="1"/>
  <c r="AG51" i="1"/>
  <c r="AG31" i="1"/>
  <c r="L22" i="1"/>
  <c r="J9" i="1"/>
  <c r="K9" i="1" s="1"/>
  <c r="J78" i="1"/>
  <c r="K78" i="1" s="1"/>
  <c r="L113" i="1"/>
  <c r="M113" i="1" s="1"/>
  <c r="L184" i="1"/>
  <c r="M184" i="1" s="1"/>
  <c r="L143" i="1"/>
  <c r="L104" i="1"/>
  <c r="M104" i="1" s="1"/>
  <c r="L189" i="1"/>
  <c r="M189" i="1" s="1"/>
  <c r="L128" i="1"/>
  <c r="M128" i="1" s="1"/>
  <c r="L83" i="1"/>
  <c r="M83" i="1" s="1"/>
  <c r="L43" i="1"/>
  <c r="M43" i="1" s="1"/>
  <c r="L139" i="1"/>
  <c r="M139" i="1" s="1"/>
  <c r="L134" i="1"/>
  <c r="M134" i="1" s="1"/>
  <c r="L119" i="1"/>
  <c r="M119" i="1" s="1"/>
  <c r="L153" i="1"/>
  <c r="M153" i="1" s="1"/>
  <c r="L157" i="1"/>
  <c r="L137" i="1"/>
  <c r="M137" i="1" s="1"/>
  <c r="L52" i="1"/>
  <c r="M52" i="1" s="1"/>
  <c r="L72" i="1"/>
  <c r="L99" i="1"/>
  <c r="M99" i="1" s="1"/>
  <c r="L132" i="1"/>
  <c r="L79" i="1"/>
  <c r="M79" i="1" s="1"/>
  <c r="L59" i="1"/>
  <c r="M59" i="1" s="1"/>
  <c r="AG11" i="1"/>
  <c r="L37" i="1"/>
  <c r="L73" i="1"/>
  <c r="M73" i="1" s="1"/>
  <c r="L192" i="1"/>
  <c r="L142" i="1"/>
  <c r="Q166" i="1"/>
  <c r="Q26" i="1"/>
  <c r="S86" i="1"/>
  <c r="W76" i="1"/>
  <c r="Q56" i="1"/>
  <c r="Q161" i="1"/>
  <c r="W91" i="1"/>
  <c r="U56" i="1"/>
  <c r="P9" i="1"/>
  <c r="L9" i="1" s="1"/>
  <c r="M9" i="1" s="1"/>
  <c r="J119" i="1"/>
  <c r="K119" i="1" s="1"/>
  <c r="J109" i="1"/>
  <c r="K109" i="1" s="1"/>
  <c r="U161" i="1"/>
  <c r="Q151" i="1"/>
  <c r="U141" i="1"/>
  <c r="W131" i="1"/>
  <c r="S131" i="1"/>
  <c r="Q121" i="1"/>
  <c r="U106" i="1"/>
  <c r="S76" i="1"/>
  <c r="Q61" i="1"/>
  <c r="W46" i="1"/>
  <c r="S26" i="1"/>
  <c r="S16" i="1"/>
  <c r="O11" i="1"/>
  <c r="AG36" i="1"/>
  <c r="J173" i="1"/>
  <c r="K173" i="1" s="1"/>
  <c r="J194" i="1"/>
  <c r="K194" i="1" s="1"/>
  <c r="P194" i="1"/>
  <c r="J124" i="1"/>
  <c r="K124" i="1" s="1"/>
  <c r="P124" i="1"/>
  <c r="J94" i="1"/>
  <c r="K94" i="1" s="1"/>
  <c r="P94" i="1"/>
  <c r="J59" i="1"/>
  <c r="K59" i="1" s="1"/>
  <c r="J54" i="1"/>
  <c r="K54" i="1" s="1"/>
  <c r="P54" i="1"/>
  <c r="J7" i="1"/>
  <c r="S196" i="1"/>
  <c r="AG196" i="1"/>
  <c r="O191" i="1"/>
  <c r="J187" i="1"/>
  <c r="Y191" i="1"/>
  <c r="Q186" i="1"/>
  <c r="AE186" i="1"/>
  <c r="W181" i="1"/>
  <c r="U176" i="1"/>
  <c r="AA171" i="1"/>
  <c r="Q171" i="1"/>
  <c r="AC171" i="1"/>
  <c r="W166" i="1"/>
  <c r="J162" i="1"/>
  <c r="O166" i="1"/>
  <c r="P162" i="1"/>
  <c r="L162" i="1" s="1"/>
  <c r="AC161" i="1"/>
  <c r="AC156" i="1"/>
  <c r="W156" i="1"/>
  <c r="J147" i="1"/>
  <c r="O151" i="1"/>
  <c r="U146" i="1"/>
  <c r="AA141" i="1"/>
  <c r="AE141" i="1"/>
  <c r="AG136" i="1"/>
  <c r="U131" i="1"/>
  <c r="AC131" i="1"/>
  <c r="U126" i="1"/>
  <c r="P109" i="1"/>
  <c r="J123" i="1"/>
  <c r="K123" i="1" s="1"/>
  <c r="J113" i="1"/>
  <c r="K113" i="1" s="1"/>
  <c r="J103" i="1"/>
  <c r="K103" i="1" s="1"/>
  <c r="J93" i="1"/>
  <c r="K93" i="1" s="1"/>
  <c r="J88" i="1"/>
  <c r="K88" i="1" s="1"/>
  <c r="P88" i="1"/>
  <c r="J73" i="1"/>
  <c r="K73" i="1" s="1"/>
  <c r="J53" i="1"/>
  <c r="K53" i="1" s="1"/>
  <c r="P53" i="1"/>
  <c r="J38" i="1"/>
  <c r="K38" i="1" s="1"/>
  <c r="J28" i="1"/>
  <c r="K28" i="1" s="1"/>
  <c r="AD205" i="1"/>
  <c r="F204" i="7" s="1"/>
  <c r="F205" i="7" s="1"/>
  <c r="J164" i="1"/>
  <c r="K164" i="1" s="1"/>
  <c r="P164" i="1"/>
  <c r="J159" i="1"/>
  <c r="K159" i="1" s="1"/>
  <c r="J149" i="1"/>
  <c r="K149" i="1" s="1"/>
  <c r="J144" i="1"/>
  <c r="K144" i="1" s="1"/>
  <c r="P144" i="1"/>
  <c r="L144" i="1" s="1"/>
  <c r="M144" i="1" s="1"/>
  <c r="J114" i="1"/>
  <c r="K114" i="1" s="1"/>
  <c r="P114" i="1"/>
  <c r="L114" i="1" s="1"/>
  <c r="M114" i="1" s="1"/>
  <c r="J74" i="1"/>
  <c r="K74" i="1" s="1"/>
  <c r="P74" i="1"/>
  <c r="J69" i="1"/>
  <c r="K69" i="1" s="1"/>
  <c r="J64" i="1"/>
  <c r="K64" i="1" s="1"/>
  <c r="P64" i="1"/>
  <c r="J39" i="1"/>
  <c r="K39" i="1" s="1"/>
  <c r="P39" i="1"/>
  <c r="J24" i="1"/>
  <c r="K24" i="1" s="1"/>
  <c r="P24" i="1"/>
  <c r="J14" i="1"/>
  <c r="K14" i="1" s="1"/>
  <c r="P14" i="1"/>
  <c r="AE196" i="1"/>
  <c r="AA191" i="1"/>
  <c r="W191" i="1"/>
  <c r="J182" i="1"/>
  <c r="O186" i="1"/>
  <c r="P182" i="1"/>
  <c r="L182" i="1" s="1"/>
  <c r="J177" i="1"/>
  <c r="O181" i="1"/>
  <c r="Y181" i="1"/>
  <c r="U181" i="1"/>
  <c r="S176" i="1"/>
  <c r="W176" i="1"/>
  <c r="O171" i="1"/>
  <c r="J167" i="1"/>
  <c r="Y171" i="1"/>
  <c r="U166" i="1"/>
  <c r="J157" i="1"/>
  <c r="O161" i="1"/>
  <c r="AG161" i="1"/>
  <c r="S156" i="1"/>
  <c r="Q156" i="1"/>
  <c r="W151" i="1"/>
  <c r="W146" i="1"/>
  <c r="S146" i="1"/>
  <c r="AE146" i="1"/>
  <c r="Q141" i="1"/>
  <c r="P69" i="1"/>
  <c r="J188" i="1"/>
  <c r="K188" i="1" s="1"/>
  <c r="P188" i="1"/>
  <c r="J163" i="1"/>
  <c r="K163" i="1" s="1"/>
  <c r="J158" i="1"/>
  <c r="K158" i="1" s="1"/>
  <c r="P158" i="1"/>
  <c r="J98" i="1"/>
  <c r="K98" i="1" s="1"/>
  <c r="P98" i="1"/>
  <c r="P167" i="1"/>
  <c r="AC126" i="1"/>
  <c r="S121" i="1"/>
  <c r="AG121" i="1"/>
  <c r="J112" i="1"/>
  <c r="O116" i="1"/>
  <c r="AA116" i="1"/>
  <c r="AC111" i="1"/>
  <c r="Q111" i="1"/>
  <c r="Q106" i="1"/>
  <c r="S106" i="1"/>
  <c r="AC106" i="1"/>
  <c r="AE101" i="1"/>
  <c r="O96" i="1"/>
  <c r="J92" i="1"/>
  <c r="AC96" i="1"/>
  <c r="J87" i="1"/>
  <c r="O91" i="1"/>
  <c r="Y91" i="1"/>
  <c r="U86" i="1"/>
  <c r="Q81" i="1"/>
  <c r="U76" i="1"/>
  <c r="AC76" i="1"/>
  <c r="J67" i="1"/>
  <c r="O71" i="1"/>
  <c r="AC71" i="1"/>
  <c r="AG66" i="1"/>
  <c r="AA66" i="1"/>
  <c r="S61" i="1"/>
  <c r="AA61" i="1"/>
  <c r="AG61" i="1"/>
  <c r="J47" i="1"/>
  <c r="O51" i="1"/>
  <c r="Q46" i="1"/>
  <c r="J42" i="1"/>
  <c r="O46" i="1"/>
  <c r="AG46" i="1"/>
  <c r="S41" i="1"/>
  <c r="AE41" i="1"/>
  <c r="AG41" i="1"/>
  <c r="O36" i="1"/>
  <c r="J32" i="1"/>
  <c r="AA36" i="1"/>
  <c r="W31" i="1"/>
  <c r="Q31" i="1"/>
  <c r="AG26" i="1"/>
  <c r="Q11" i="1"/>
  <c r="P130" i="1"/>
  <c r="P131" i="1" s="1"/>
  <c r="J130" i="1"/>
  <c r="K130" i="1" s="1"/>
  <c r="P120" i="1"/>
  <c r="P121" i="1" s="1"/>
  <c r="J120" i="1"/>
  <c r="K120" i="1" s="1"/>
  <c r="P110" i="1"/>
  <c r="J110" i="1"/>
  <c r="K110" i="1" s="1"/>
  <c r="P65" i="1"/>
  <c r="J65" i="1"/>
  <c r="K65" i="1" s="1"/>
  <c r="P35" i="1"/>
  <c r="P36" i="1" s="1"/>
  <c r="J35" i="1"/>
  <c r="K35" i="1" s="1"/>
  <c r="T205" i="1"/>
  <c r="F204" i="5" s="1"/>
  <c r="F205" i="5" s="1"/>
  <c r="AB205" i="1"/>
  <c r="F204" i="10" s="1"/>
  <c r="F205" i="10" s="1"/>
  <c r="P23" i="1"/>
  <c r="J169" i="1"/>
  <c r="K169" i="1" s="1"/>
  <c r="J154" i="1"/>
  <c r="K154" i="1" s="1"/>
  <c r="J129" i="1"/>
  <c r="K129" i="1" s="1"/>
  <c r="J104" i="1"/>
  <c r="K104" i="1" s="1"/>
  <c r="J79" i="1"/>
  <c r="K79" i="1" s="1"/>
  <c r="S11" i="1"/>
  <c r="AA11" i="1"/>
  <c r="P78" i="1"/>
  <c r="J193" i="1"/>
  <c r="K193" i="1" s="1"/>
  <c r="J183" i="1"/>
  <c r="K183" i="1" s="1"/>
  <c r="J153" i="1"/>
  <c r="K153" i="1" s="1"/>
  <c r="J148" i="1"/>
  <c r="K148" i="1" s="1"/>
  <c r="J133" i="1"/>
  <c r="K133" i="1" s="1"/>
  <c r="J118" i="1"/>
  <c r="K118" i="1" s="1"/>
  <c r="J108" i="1"/>
  <c r="K108" i="1" s="1"/>
  <c r="J68" i="1"/>
  <c r="K68" i="1" s="1"/>
  <c r="P112" i="1"/>
  <c r="L112" i="1" s="1"/>
  <c r="P92" i="1"/>
  <c r="U196" i="1"/>
  <c r="Q196" i="1"/>
  <c r="W196" i="1"/>
  <c r="U191" i="1"/>
  <c r="S191" i="1"/>
  <c r="AC191" i="1"/>
  <c r="U186" i="1"/>
  <c r="AG186" i="1"/>
  <c r="Q181" i="1"/>
  <c r="AC181" i="1"/>
  <c r="O176" i="1"/>
  <c r="J172" i="1"/>
  <c r="AG176" i="1"/>
  <c r="AC176" i="1"/>
  <c r="U171" i="1"/>
  <c r="AE171" i="1"/>
  <c r="AC166" i="1"/>
  <c r="S166" i="1"/>
  <c r="Y161" i="1"/>
  <c r="W161" i="1"/>
  <c r="AE161" i="1"/>
  <c r="O156" i="1"/>
  <c r="J152" i="1"/>
  <c r="AG156" i="1"/>
  <c r="S151" i="1"/>
  <c r="AG151" i="1"/>
  <c r="Q146" i="1"/>
  <c r="O146" i="1"/>
  <c r="J142" i="1"/>
  <c r="AC146" i="1"/>
  <c r="O141" i="1"/>
  <c r="J137" i="1"/>
  <c r="AC141" i="1"/>
  <c r="AG141" i="1"/>
  <c r="AC136" i="1"/>
  <c r="Q136" i="1"/>
  <c r="J127" i="1"/>
  <c r="O131" i="1"/>
  <c r="Q131" i="1"/>
  <c r="Q126" i="1"/>
  <c r="O126" i="1"/>
  <c r="J122" i="1"/>
  <c r="AG126" i="1"/>
  <c r="AE121" i="1"/>
  <c r="W121" i="1"/>
  <c r="S116" i="1"/>
  <c r="AC116" i="1"/>
  <c r="W111" i="1"/>
  <c r="AE111" i="1"/>
  <c r="AG111" i="1"/>
  <c r="W106" i="1"/>
  <c r="Y106" i="1"/>
  <c r="AE106" i="1"/>
  <c r="AC101" i="1"/>
  <c r="W101" i="1"/>
  <c r="AE96" i="1"/>
  <c r="S96" i="1"/>
  <c r="W96" i="1"/>
  <c r="AA91" i="1"/>
  <c r="S91" i="1"/>
  <c r="AG91" i="1"/>
  <c r="Y86" i="1"/>
  <c r="AA86" i="1"/>
  <c r="O81" i="1"/>
  <c r="J77" i="1"/>
  <c r="W81" i="1"/>
  <c r="AE81" i="1"/>
  <c r="J72" i="1"/>
  <c r="O76" i="1"/>
  <c r="AE76" i="1"/>
  <c r="AG76" i="1"/>
  <c r="S71" i="1"/>
  <c r="AG71" i="1"/>
  <c r="Q66" i="1"/>
  <c r="U66" i="1"/>
  <c r="AC66" i="1"/>
  <c r="AE61" i="1"/>
  <c r="AC61" i="1"/>
  <c r="J52" i="1"/>
  <c r="O56" i="1"/>
  <c r="AE56" i="1"/>
  <c r="W51" i="1"/>
  <c r="S51" i="1"/>
  <c r="Q51" i="1"/>
  <c r="Y46" i="1"/>
  <c r="S46" i="1"/>
  <c r="AE46" i="1"/>
  <c r="Q41" i="1"/>
  <c r="W41" i="1"/>
  <c r="S36" i="1"/>
  <c r="AC36" i="1"/>
  <c r="U31" i="1"/>
  <c r="O31" i="1"/>
  <c r="J27" i="1"/>
  <c r="Y31" i="1"/>
  <c r="O26" i="1"/>
  <c r="J22" i="1"/>
  <c r="AA26" i="1"/>
  <c r="O16" i="1"/>
  <c r="J12" i="1"/>
  <c r="Q16" i="1"/>
  <c r="U16" i="1"/>
  <c r="P195" i="1"/>
  <c r="J195" i="1"/>
  <c r="K195" i="1" s="1"/>
  <c r="P185" i="1"/>
  <c r="J185" i="1"/>
  <c r="K185" i="1" s="1"/>
  <c r="P170" i="1"/>
  <c r="J170" i="1"/>
  <c r="K170" i="1" s="1"/>
  <c r="P160" i="1"/>
  <c r="L160" i="1" s="1"/>
  <c r="M160" i="1" s="1"/>
  <c r="J160" i="1"/>
  <c r="K160" i="1" s="1"/>
  <c r="P145" i="1"/>
  <c r="J145" i="1"/>
  <c r="K145" i="1" s="1"/>
  <c r="J135" i="1"/>
  <c r="K135" i="1" s="1"/>
  <c r="P135" i="1"/>
  <c r="P136" i="1" s="1"/>
  <c r="P115" i="1"/>
  <c r="L115" i="1" s="1"/>
  <c r="M115" i="1" s="1"/>
  <c r="J115" i="1"/>
  <c r="K115" i="1" s="1"/>
  <c r="P100" i="1"/>
  <c r="J100" i="1"/>
  <c r="K100" i="1" s="1"/>
  <c r="P90" i="1"/>
  <c r="J90" i="1"/>
  <c r="K90" i="1" s="1"/>
  <c r="P80" i="1"/>
  <c r="J80" i="1"/>
  <c r="K80" i="1" s="1"/>
  <c r="P45" i="1"/>
  <c r="P46" i="1" s="1"/>
  <c r="J45" i="1"/>
  <c r="K45" i="1" s="1"/>
  <c r="P25" i="1"/>
  <c r="J25" i="1"/>
  <c r="K25" i="1" s="1"/>
  <c r="J43" i="1"/>
  <c r="K43" i="1" s="1"/>
  <c r="O136" i="1"/>
  <c r="J132" i="1"/>
  <c r="W136" i="1"/>
  <c r="AE131" i="1"/>
  <c r="Y126" i="1"/>
  <c r="S126" i="1"/>
  <c r="AE126" i="1"/>
  <c r="U116" i="1"/>
  <c r="Q116" i="1"/>
  <c r="AG116" i="1"/>
  <c r="U111" i="1"/>
  <c r="O111" i="1"/>
  <c r="J107" i="1"/>
  <c r="Y111" i="1"/>
  <c r="AG106" i="1"/>
  <c r="O101" i="1"/>
  <c r="J97" i="1"/>
  <c r="Q101" i="1"/>
  <c r="U101" i="1"/>
  <c r="U96" i="1"/>
  <c r="Q96" i="1"/>
  <c r="Y96" i="1"/>
  <c r="AE91" i="1"/>
  <c r="Q86" i="1"/>
  <c r="AG86" i="1"/>
  <c r="AC86" i="1"/>
  <c r="S81" i="1"/>
  <c r="U81" i="1"/>
  <c r="AG81" i="1"/>
  <c r="Q76" i="1"/>
  <c r="W71" i="1"/>
  <c r="Q71" i="1"/>
  <c r="Y71" i="1"/>
  <c r="W66" i="1"/>
  <c r="O66" i="1"/>
  <c r="J62" i="1"/>
  <c r="U61" i="1"/>
  <c r="AA56" i="1"/>
  <c r="S56" i="1"/>
  <c r="W56" i="1"/>
  <c r="U51" i="1"/>
  <c r="AA51" i="1"/>
  <c r="Y51" i="1"/>
  <c r="Y41" i="1"/>
  <c r="U36" i="1"/>
  <c r="Q36" i="1"/>
  <c r="AA31" i="1"/>
  <c r="S31" i="1"/>
  <c r="Y16" i="1"/>
  <c r="AG16" i="1"/>
  <c r="P175" i="1"/>
  <c r="P176" i="1" s="1"/>
  <c r="J175" i="1"/>
  <c r="K175" i="1" s="1"/>
  <c r="P125" i="1"/>
  <c r="J125" i="1"/>
  <c r="K125" i="1" s="1"/>
  <c r="P105" i="1"/>
  <c r="P106" i="1" s="1"/>
  <c r="J105" i="1"/>
  <c r="K105" i="1" s="1"/>
  <c r="P95" i="1"/>
  <c r="J95" i="1"/>
  <c r="K95" i="1" s="1"/>
  <c r="P70" i="1"/>
  <c r="L70" i="1" s="1"/>
  <c r="M70" i="1" s="1"/>
  <c r="J70" i="1"/>
  <c r="K70" i="1" s="1"/>
  <c r="P60" i="1"/>
  <c r="J60" i="1"/>
  <c r="K60" i="1" s="1"/>
  <c r="P50" i="1"/>
  <c r="J50" i="1"/>
  <c r="K50" i="1" s="1"/>
  <c r="J13" i="1"/>
  <c r="K13" i="1" s="1"/>
  <c r="V205" i="1"/>
  <c r="F204" i="6" s="1"/>
  <c r="F205" i="6" s="1"/>
  <c r="J189" i="1"/>
  <c r="K189" i="1" s="1"/>
  <c r="J184" i="1"/>
  <c r="K184" i="1" s="1"/>
  <c r="J179" i="1"/>
  <c r="K179" i="1" s="1"/>
  <c r="J174" i="1"/>
  <c r="K174" i="1" s="1"/>
  <c r="J139" i="1"/>
  <c r="K139" i="1" s="1"/>
  <c r="J134" i="1"/>
  <c r="K134" i="1" s="1"/>
  <c r="J99" i="1"/>
  <c r="K99" i="1" s="1"/>
  <c r="J89" i="1"/>
  <c r="K89" i="1" s="1"/>
  <c r="J84" i="1"/>
  <c r="K84" i="1" s="1"/>
  <c r="J49" i="1"/>
  <c r="K49" i="1" s="1"/>
  <c r="J44" i="1"/>
  <c r="K44" i="1" s="1"/>
  <c r="J34" i="1"/>
  <c r="K34" i="1" s="1"/>
  <c r="J29" i="1"/>
  <c r="K29" i="1" s="1"/>
  <c r="W11" i="1"/>
  <c r="J178" i="1"/>
  <c r="K178" i="1" s="1"/>
  <c r="J168" i="1"/>
  <c r="K168" i="1" s="1"/>
  <c r="J143" i="1"/>
  <c r="K143" i="1" s="1"/>
  <c r="J138" i="1"/>
  <c r="K138" i="1" s="1"/>
  <c r="J128" i="1"/>
  <c r="K128" i="1" s="1"/>
  <c r="J83" i="1"/>
  <c r="K83" i="1" s="1"/>
  <c r="J63" i="1"/>
  <c r="K63" i="1" s="1"/>
  <c r="J58" i="1"/>
  <c r="K58" i="1" s="1"/>
  <c r="J48" i="1"/>
  <c r="K48" i="1" s="1"/>
  <c r="P62" i="1"/>
  <c r="P49" i="1"/>
  <c r="P51" i="1" s="1"/>
  <c r="P29" i="1"/>
  <c r="J192" i="1"/>
  <c r="J196" i="1" s="1"/>
  <c r="O196" i="1"/>
  <c r="AC196" i="1"/>
  <c r="AG191" i="1"/>
  <c r="Q191" i="1"/>
  <c r="W186" i="1"/>
  <c r="S186" i="1"/>
  <c r="AC186" i="1"/>
  <c r="S181" i="1"/>
  <c r="AE181" i="1"/>
  <c r="AG181" i="1"/>
  <c r="Q176" i="1"/>
  <c r="Y176" i="1"/>
  <c r="W171" i="1"/>
  <c r="S171" i="1"/>
  <c r="AG171" i="1"/>
  <c r="AG166" i="1"/>
  <c r="Y166" i="1"/>
  <c r="AE166" i="1"/>
  <c r="S161" i="1"/>
  <c r="AA161" i="1"/>
  <c r="AE156" i="1"/>
  <c r="AA156" i="1"/>
  <c r="Y156" i="1"/>
  <c r="U151" i="1"/>
  <c r="AA151" i="1"/>
  <c r="AE151" i="1"/>
  <c r="Y146" i="1"/>
  <c r="AG146" i="1"/>
  <c r="W141" i="1"/>
  <c r="Y141" i="1"/>
  <c r="AA136" i="1"/>
  <c r="S136" i="1"/>
  <c r="AE136" i="1"/>
  <c r="AG131" i="1"/>
  <c r="AA131" i="1"/>
  <c r="Y131" i="1"/>
  <c r="W126" i="1"/>
  <c r="AA126" i="1"/>
  <c r="J117" i="1"/>
  <c r="O121" i="1"/>
  <c r="AA121" i="1"/>
  <c r="U121" i="1"/>
  <c r="Y116" i="1"/>
  <c r="W116" i="1"/>
  <c r="AE116" i="1"/>
  <c r="AA111" i="1"/>
  <c r="S111" i="1"/>
  <c r="J102" i="1"/>
  <c r="O106" i="1"/>
  <c r="AA106" i="1"/>
  <c r="S101" i="1"/>
  <c r="Y101" i="1"/>
  <c r="AG101" i="1"/>
  <c r="AG96" i="1"/>
  <c r="AA96" i="1"/>
  <c r="U91" i="1"/>
  <c r="Q91" i="1"/>
  <c r="W86" i="1"/>
  <c r="J82" i="1"/>
  <c r="O86" i="1"/>
  <c r="AE86" i="1"/>
  <c r="Y81" i="1"/>
  <c r="AA81" i="1"/>
  <c r="AA76" i="1"/>
  <c r="Y76" i="1"/>
  <c r="U71" i="1"/>
  <c r="AA71" i="1"/>
  <c r="AE71" i="1"/>
  <c r="Y66" i="1"/>
  <c r="S66" i="1"/>
  <c r="O61" i="1"/>
  <c r="J57" i="1"/>
  <c r="W61" i="1"/>
  <c r="Y61" i="1"/>
  <c r="AC56" i="1"/>
  <c r="Y56" i="1"/>
  <c r="AG56" i="1"/>
  <c r="AE51" i="1"/>
  <c r="AC51" i="1"/>
  <c r="U46" i="1"/>
  <c r="AC46" i="1"/>
  <c r="J37" i="1"/>
  <c r="O41" i="1"/>
  <c r="AC41" i="1"/>
  <c r="U41" i="1"/>
  <c r="Y36" i="1"/>
  <c r="W36" i="1"/>
  <c r="AE36" i="1"/>
  <c r="AC31" i="1"/>
  <c r="AE31" i="1"/>
  <c r="W26" i="1"/>
  <c r="Y26" i="1"/>
  <c r="AE26" i="1"/>
  <c r="AA16" i="1"/>
  <c r="W16" i="1"/>
  <c r="Y11" i="1"/>
  <c r="AE11" i="1"/>
  <c r="P190" i="1"/>
  <c r="J190" i="1"/>
  <c r="K190" i="1" s="1"/>
  <c r="P180" i="1"/>
  <c r="J180" i="1"/>
  <c r="K180" i="1" s="1"/>
  <c r="P165" i="1"/>
  <c r="J165" i="1"/>
  <c r="K165" i="1" s="1"/>
  <c r="P155" i="1"/>
  <c r="P156" i="1" s="1"/>
  <c r="J155" i="1"/>
  <c r="K155" i="1" s="1"/>
  <c r="P150" i="1"/>
  <c r="P151" i="1" s="1"/>
  <c r="J150" i="1"/>
  <c r="K150" i="1" s="1"/>
  <c r="P140" i="1"/>
  <c r="J140" i="1"/>
  <c r="K140" i="1" s="1"/>
  <c r="P85" i="1"/>
  <c r="P86" i="1" s="1"/>
  <c r="J85" i="1"/>
  <c r="K85" i="1" s="1"/>
  <c r="P75" i="1"/>
  <c r="J75" i="1"/>
  <c r="K75" i="1" s="1"/>
  <c r="P55" i="1"/>
  <c r="J55" i="1"/>
  <c r="K55" i="1" s="1"/>
  <c r="P40" i="1"/>
  <c r="J40" i="1"/>
  <c r="K40" i="1" s="1"/>
  <c r="P30" i="1"/>
  <c r="L30" i="1" s="1"/>
  <c r="M30" i="1" s="1"/>
  <c r="J30" i="1"/>
  <c r="K30" i="1" s="1"/>
  <c r="P15" i="1"/>
  <c r="P16" i="1" s="1"/>
  <c r="J15" i="1"/>
  <c r="K15" i="1" s="1"/>
  <c r="J33" i="1"/>
  <c r="K33" i="1" s="1"/>
  <c r="R205" i="1"/>
  <c r="F204" i="4" s="1"/>
  <c r="F205" i="4" s="1"/>
  <c r="AH205" i="1"/>
  <c r="F204" i="12" s="1"/>
  <c r="X205" i="1"/>
  <c r="F204" i="9" s="1"/>
  <c r="F205" i="9" s="1"/>
  <c r="Z205" i="1"/>
  <c r="F204" i="11" s="1"/>
  <c r="F205" i="11" s="1"/>
  <c r="AF205" i="1"/>
  <c r="F204" i="8" s="1"/>
  <c r="F205" i="8" s="1"/>
  <c r="S21" i="1"/>
  <c r="U21" i="1"/>
  <c r="F2" i="12"/>
  <c r="P17" i="1"/>
  <c r="J17" i="1"/>
  <c r="O21" i="1"/>
  <c r="AC21" i="1"/>
  <c r="Y21" i="1"/>
  <c r="P18" i="1"/>
  <c r="J18" i="1"/>
  <c r="K18" i="1" s="1"/>
  <c r="AG21" i="1"/>
  <c r="P19" i="1"/>
  <c r="J19" i="1"/>
  <c r="K19" i="1" s="1"/>
  <c r="W21" i="1"/>
  <c r="Q21" i="1"/>
  <c r="AE21" i="1"/>
  <c r="AA21" i="1"/>
  <c r="P20" i="1"/>
  <c r="L20" i="1" s="1"/>
  <c r="M20" i="1" s="1"/>
  <c r="J20" i="1"/>
  <c r="K20" i="1" s="1"/>
  <c r="Q201" i="1"/>
  <c r="Y201" i="1"/>
  <c r="P198" i="1"/>
  <c r="J198" i="1"/>
  <c r="K198" i="1" s="1"/>
  <c r="AG201" i="1"/>
  <c r="P199" i="1"/>
  <c r="J199" i="1"/>
  <c r="K199" i="1" s="1"/>
  <c r="S201" i="1"/>
  <c r="AA201" i="1"/>
  <c r="P197" i="1"/>
  <c r="J197" i="1"/>
  <c r="O201" i="1"/>
  <c r="U201" i="1"/>
  <c r="AC201" i="1"/>
  <c r="P200" i="1"/>
  <c r="J200" i="1"/>
  <c r="K200" i="1" s="1"/>
  <c r="W201" i="1"/>
  <c r="AE201" i="1"/>
  <c r="J61" i="1" l="1"/>
  <c r="J106" i="1"/>
  <c r="J111" i="1"/>
  <c r="J76" i="1"/>
  <c r="J176" i="1"/>
  <c r="J141" i="1"/>
  <c r="J36" i="1"/>
  <c r="J151" i="1"/>
  <c r="J201" i="1"/>
  <c r="J136" i="1"/>
  <c r="J101" i="1"/>
  <c r="J16" i="1"/>
  <c r="J186" i="1"/>
  <c r="J191" i="1"/>
  <c r="K7" i="1"/>
  <c r="J86" i="1"/>
  <c r="J121" i="1"/>
  <c r="J66" i="1"/>
  <c r="J56" i="1"/>
  <c r="J156" i="1"/>
  <c r="J91" i="1"/>
  <c r="J116" i="1"/>
  <c r="J181" i="1"/>
  <c r="J41" i="1"/>
  <c r="J31" i="1"/>
  <c r="J126" i="1"/>
  <c r="J51" i="1"/>
  <c r="J71" i="1"/>
  <c r="J171" i="1"/>
  <c r="J166" i="1"/>
  <c r="J21" i="1"/>
  <c r="J26" i="1"/>
  <c r="J81" i="1"/>
  <c r="J131" i="1"/>
  <c r="J146" i="1"/>
  <c r="J46" i="1"/>
  <c r="J96" i="1"/>
  <c r="J161" i="1"/>
  <c r="L94" i="1"/>
  <c r="M94" i="1" s="1"/>
  <c r="L88" i="1"/>
  <c r="M88" i="1" s="1"/>
  <c r="L200" i="1"/>
  <c r="M200" i="1" s="1"/>
  <c r="P126" i="1"/>
  <c r="L54" i="1"/>
  <c r="M54" i="1" s="1"/>
  <c r="L39" i="1"/>
  <c r="M39" i="1" s="1"/>
  <c r="L25" i="1"/>
  <c r="M25" i="1" s="1"/>
  <c r="L18" i="1"/>
  <c r="M18" i="1" s="1"/>
  <c r="L19" i="1"/>
  <c r="M19" i="1" s="1"/>
  <c r="L75" i="1"/>
  <c r="M75" i="1" s="1"/>
  <c r="L60" i="1"/>
  <c r="M60" i="1" s="1"/>
  <c r="L185" i="1"/>
  <c r="M185" i="1" s="1"/>
  <c r="L105" i="1"/>
  <c r="M105" i="1" s="1"/>
  <c r="L145" i="1"/>
  <c r="M145" i="1" s="1"/>
  <c r="L164" i="1"/>
  <c r="M164" i="1" s="1"/>
  <c r="L65" i="1"/>
  <c r="M65" i="1" s="1"/>
  <c r="L155" i="1"/>
  <c r="M155" i="1" s="1"/>
  <c r="L14" i="1"/>
  <c r="M14" i="1" s="1"/>
  <c r="L109" i="1"/>
  <c r="M109" i="1" s="1"/>
  <c r="L175" i="1"/>
  <c r="M175" i="1" s="1"/>
  <c r="L80" i="1"/>
  <c r="M80" i="1" s="1"/>
  <c r="L199" i="1"/>
  <c r="M199" i="1" s="1"/>
  <c r="L197" i="1"/>
  <c r="M197" i="1" s="1"/>
  <c r="L69" i="1"/>
  <c r="M69" i="1" s="1"/>
  <c r="L148" i="1"/>
  <c r="M148" i="1" s="1"/>
  <c r="L194" i="1"/>
  <c r="M194" i="1" s="1"/>
  <c r="L165" i="1"/>
  <c r="M165" i="1" s="1"/>
  <c r="L50" i="1"/>
  <c r="M50" i="1" s="1"/>
  <c r="L23" i="1"/>
  <c r="M23" i="1" s="1"/>
  <c r="L110" i="1"/>
  <c r="M110" i="1" s="1"/>
  <c r="L24" i="1"/>
  <c r="M24" i="1" s="1"/>
  <c r="R203" i="1"/>
  <c r="R206" i="1" s="1"/>
  <c r="L102" i="1"/>
  <c r="L106" i="1" s="1"/>
  <c r="L40" i="1"/>
  <c r="M40" i="1" s="1"/>
  <c r="L140" i="1"/>
  <c r="M140" i="1" s="1"/>
  <c r="M141" i="1" s="1"/>
  <c r="L180" i="1"/>
  <c r="M180" i="1" s="1"/>
  <c r="L95" i="1"/>
  <c r="M95" i="1" s="1"/>
  <c r="L125" i="1"/>
  <c r="M125" i="1" s="1"/>
  <c r="L158" i="1"/>
  <c r="M158" i="1" s="1"/>
  <c r="L177" i="1"/>
  <c r="M177" i="1" s="1"/>
  <c r="L90" i="1"/>
  <c r="M90" i="1" s="1"/>
  <c r="L195" i="1"/>
  <c r="M195" i="1" s="1"/>
  <c r="L48" i="1"/>
  <c r="M48" i="1" s="1"/>
  <c r="L118" i="1"/>
  <c r="M118" i="1" s="1"/>
  <c r="L55" i="1"/>
  <c r="M55" i="1" s="1"/>
  <c r="L190" i="1"/>
  <c r="M190" i="1" s="1"/>
  <c r="L64" i="1"/>
  <c r="M64" i="1" s="1"/>
  <c r="L53" i="1"/>
  <c r="M53" i="1" s="1"/>
  <c r="L77" i="1"/>
  <c r="M77" i="1" s="1"/>
  <c r="L62" i="1"/>
  <c r="L29" i="1"/>
  <c r="M29" i="1" s="1"/>
  <c r="L170" i="1"/>
  <c r="M170" i="1" s="1"/>
  <c r="F205" i="12"/>
  <c r="L100" i="1"/>
  <c r="M100" i="1" s="1"/>
  <c r="L135" i="1"/>
  <c r="M135" i="1" s="1"/>
  <c r="P26" i="1"/>
  <c r="L85" i="1"/>
  <c r="M85" i="1" s="1"/>
  <c r="P76" i="1"/>
  <c r="P146" i="1"/>
  <c r="P161" i="1"/>
  <c r="L45" i="1"/>
  <c r="M45" i="1" s="1"/>
  <c r="O6" i="1"/>
  <c r="P81" i="1"/>
  <c r="P171" i="1"/>
  <c r="P41" i="1"/>
  <c r="P56" i="1"/>
  <c r="P101" i="1"/>
  <c r="P186" i="1"/>
  <c r="P196" i="1"/>
  <c r="L74" i="1"/>
  <c r="L98" i="1"/>
  <c r="M98" i="1" s="1"/>
  <c r="P191" i="1"/>
  <c r="P91" i="1"/>
  <c r="Z203" i="1"/>
  <c r="Z206" i="1" s="1"/>
  <c r="AD203" i="1"/>
  <c r="AD206" i="1" s="1"/>
  <c r="X203" i="1"/>
  <c r="X206" i="1" s="1"/>
  <c r="AB203" i="1"/>
  <c r="AB206" i="1" s="1"/>
  <c r="AE6" i="1"/>
  <c r="T203" i="1"/>
  <c r="T206" i="1" s="1"/>
  <c r="AF203" i="1"/>
  <c r="AF206" i="1" s="1"/>
  <c r="V203" i="1"/>
  <c r="V206" i="1" s="1"/>
  <c r="K47" i="1"/>
  <c r="K51" i="1" s="1"/>
  <c r="K67" i="1"/>
  <c r="K71" i="1" s="1"/>
  <c r="K167" i="1"/>
  <c r="K171" i="1" s="1"/>
  <c r="P181" i="1"/>
  <c r="P61" i="1"/>
  <c r="L150" i="1"/>
  <c r="M150" i="1" s="1"/>
  <c r="L78" i="1"/>
  <c r="M78" i="1" s="1"/>
  <c r="L167" i="1"/>
  <c r="L35" i="1"/>
  <c r="M35" i="1" s="1"/>
  <c r="Y6" i="1"/>
  <c r="K82" i="1"/>
  <c r="K86" i="1" s="1"/>
  <c r="K117" i="1"/>
  <c r="K121" i="1" s="1"/>
  <c r="P31" i="1"/>
  <c r="K62" i="1"/>
  <c r="K66" i="1" s="1"/>
  <c r="K52" i="1"/>
  <c r="K56" i="1" s="1"/>
  <c r="K152" i="1"/>
  <c r="K156" i="1" s="1"/>
  <c r="P116" i="1"/>
  <c r="K42" i="1"/>
  <c r="K46" i="1" s="1"/>
  <c r="K92" i="1"/>
  <c r="K96" i="1" s="1"/>
  <c r="K157" i="1"/>
  <c r="K161" i="1" s="1"/>
  <c r="K162" i="1"/>
  <c r="K166" i="1" s="1"/>
  <c r="P141" i="1"/>
  <c r="L17" i="1"/>
  <c r="M17" i="1" s="1"/>
  <c r="P205" i="1"/>
  <c r="F204" i="2" s="1"/>
  <c r="F205" i="2" s="1"/>
  <c r="K57" i="1"/>
  <c r="K61" i="1" s="1"/>
  <c r="K102" i="1"/>
  <c r="K106" i="1" s="1"/>
  <c r="K192" i="1"/>
  <c r="K196" i="1" s="1"/>
  <c r="K97" i="1"/>
  <c r="K101" i="1" s="1"/>
  <c r="K107" i="1"/>
  <c r="K111" i="1" s="1"/>
  <c r="K12" i="1"/>
  <c r="K16" i="1" s="1"/>
  <c r="K72" i="1"/>
  <c r="K76" i="1" s="1"/>
  <c r="K137" i="1"/>
  <c r="K141" i="1" s="1"/>
  <c r="K172" i="1"/>
  <c r="K176" i="1" s="1"/>
  <c r="P96" i="1"/>
  <c r="U6" i="1"/>
  <c r="AA6" i="1"/>
  <c r="L15" i="1"/>
  <c r="M15" i="1" s="1"/>
  <c r="L130" i="1"/>
  <c r="M130" i="1" s="1"/>
  <c r="K37" i="1"/>
  <c r="K41" i="1" s="1"/>
  <c r="K27" i="1"/>
  <c r="K31" i="1" s="1"/>
  <c r="K122" i="1"/>
  <c r="K126" i="1" s="1"/>
  <c r="K32" i="1"/>
  <c r="K36" i="1" s="1"/>
  <c r="P71" i="1"/>
  <c r="K182" i="1"/>
  <c r="K186" i="1" s="1"/>
  <c r="P111" i="1"/>
  <c r="L124" i="1"/>
  <c r="M124" i="1" s="1"/>
  <c r="L49" i="1"/>
  <c r="M49" i="1" s="1"/>
  <c r="L188" i="1"/>
  <c r="L92" i="1"/>
  <c r="M92" i="1" s="1"/>
  <c r="S6" i="1"/>
  <c r="L120" i="1"/>
  <c r="M120" i="1" s="1"/>
  <c r="P66" i="1"/>
  <c r="K132" i="1"/>
  <c r="K136" i="1" s="1"/>
  <c r="K22" i="1"/>
  <c r="K26" i="1" s="1"/>
  <c r="K77" i="1"/>
  <c r="K81" i="1" s="1"/>
  <c r="K127" i="1"/>
  <c r="K131" i="1" s="1"/>
  <c r="K142" i="1"/>
  <c r="K146" i="1" s="1"/>
  <c r="K87" i="1"/>
  <c r="K91" i="1" s="1"/>
  <c r="K112" i="1"/>
  <c r="K116" i="1" s="1"/>
  <c r="K177" i="1"/>
  <c r="K181" i="1" s="1"/>
  <c r="K147" i="1"/>
  <c r="K151" i="1" s="1"/>
  <c r="P166" i="1"/>
  <c r="K187" i="1"/>
  <c r="K191" i="1" s="1"/>
  <c r="L198" i="1"/>
  <c r="M198" i="1" s="1"/>
  <c r="Q6" i="1"/>
  <c r="W6" i="1"/>
  <c r="AG6" i="1"/>
  <c r="K17" i="1"/>
  <c r="K21" i="1" s="1"/>
  <c r="P21" i="1"/>
  <c r="L116" i="1"/>
  <c r="M143" i="1"/>
  <c r="M178" i="1"/>
  <c r="P201" i="1"/>
  <c r="M89" i="1"/>
  <c r="M163" i="1"/>
  <c r="M122" i="1"/>
  <c r="K197" i="1"/>
  <c r="K201" i="1" s="1"/>
  <c r="M157" i="1"/>
  <c r="P11" i="1"/>
  <c r="E4" i="1"/>
  <c r="L14" i="14"/>
  <c r="Z6" i="1"/>
  <c r="R6" i="1"/>
  <c r="V6" i="1"/>
  <c r="X6" i="1"/>
  <c r="T6" i="1"/>
  <c r="AD6" i="1"/>
  <c r="M12" i="1"/>
  <c r="AB6" i="1"/>
  <c r="AF6" i="1"/>
  <c r="M27" i="1"/>
  <c r="M8" i="1"/>
  <c r="M47" i="1"/>
  <c r="M132" i="1"/>
  <c r="M72" i="1"/>
  <c r="M142" i="1"/>
  <c r="M117" i="1"/>
  <c r="M67" i="1"/>
  <c r="M187" i="1"/>
  <c r="M82" i="1"/>
  <c r="M162" i="1"/>
  <c r="M97" i="1"/>
  <c r="M192" i="1"/>
  <c r="M172" i="1"/>
  <c r="M127" i="1"/>
  <c r="M152" i="1"/>
  <c r="M112" i="1"/>
  <c r="M116" i="1" s="1"/>
  <c r="M32" i="1"/>
  <c r="M37" i="1"/>
  <c r="M182" i="1"/>
  <c r="M107" i="1"/>
  <c r="M22" i="1"/>
  <c r="M42" i="1"/>
  <c r="M87" i="1"/>
  <c r="M147" i="1"/>
  <c r="L66" i="1" l="1"/>
  <c r="M176" i="1"/>
  <c r="L186" i="1"/>
  <c r="L86" i="1"/>
  <c r="M186" i="1"/>
  <c r="L136" i="1"/>
  <c r="M56" i="1"/>
  <c r="L61" i="1"/>
  <c r="L156" i="1"/>
  <c r="L76" i="1"/>
  <c r="L91" i="1"/>
  <c r="L146" i="1"/>
  <c r="M21" i="1"/>
  <c r="M156" i="1"/>
  <c r="M136" i="1"/>
  <c r="L56" i="1"/>
  <c r="M31" i="1"/>
  <c r="L71" i="1"/>
  <c r="M71" i="1"/>
  <c r="L166" i="1"/>
  <c r="L176" i="1"/>
  <c r="L181" i="1"/>
  <c r="L171" i="1"/>
  <c r="L111" i="1"/>
  <c r="L191" i="1"/>
  <c r="L41" i="1"/>
  <c r="L141" i="1"/>
  <c r="M41" i="1"/>
  <c r="M126" i="1"/>
  <c r="M26" i="1"/>
  <c r="M102" i="1"/>
  <c r="M106" i="1" s="1"/>
  <c r="M161" i="1"/>
  <c r="L161" i="1"/>
  <c r="L26" i="1"/>
  <c r="M96" i="1"/>
  <c r="M81" i="1"/>
  <c r="L196" i="1"/>
  <c r="L101" i="1"/>
  <c r="AH203" i="1"/>
  <c r="AH206" i="1" s="1"/>
  <c r="AH6" i="1"/>
  <c r="M46" i="1"/>
  <c r="M86" i="1"/>
  <c r="L31" i="1"/>
  <c r="L46" i="1"/>
  <c r="M74" i="1"/>
  <c r="M76" i="1" s="1"/>
  <c r="L16" i="1"/>
  <c r="M167" i="1"/>
  <c r="M171" i="1" s="1"/>
  <c r="M188" i="1"/>
  <c r="M191" i="1" s="1"/>
  <c r="L96" i="1"/>
  <c r="L21" i="1"/>
  <c r="L151" i="1"/>
  <c r="L81" i="1"/>
  <c r="L205" i="1"/>
  <c r="M36" i="1"/>
  <c r="L51" i="1"/>
  <c r="M131" i="1"/>
  <c r="L121" i="1"/>
  <c r="L36" i="1"/>
  <c r="M121" i="1"/>
  <c r="P203" i="1"/>
  <c r="P206" i="1" s="1"/>
  <c r="L131" i="1"/>
  <c r="L126" i="1"/>
  <c r="L201" i="1"/>
  <c r="M201" i="1"/>
  <c r="M111" i="1"/>
  <c r="M91" i="1"/>
  <c r="M181" i="1"/>
  <c r="M166" i="1"/>
  <c r="M196" i="1"/>
  <c r="M146" i="1"/>
  <c r="M51" i="1"/>
  <c r="M16" i="1"/>
  <c r="M57" i="1"/>
  <c r="M61" i="1" s="1"/>
  <c r="M101" i="1"/>
  <c r="M62" i="1"/>
  <c r="M66" i="1" s="1"/>
  <c r="P6" i="1"/>
  <c r="M151" i="1"/>
  <c r="P14" i="14"/>
  <c r="M10" i="1" l="1"/>
  <c r="M11" i="1" s="1"/>
  <c r="M6" i="1" s="1"/>
  <c r="J10" i="1"/>
  <c r="AC6" i="1"/>
  <c r="J11" i="1" l="1"/>
  <c r="J6" i="1" s="1"/>
  <c r="K10" i="1"/>
  <c r="L11" i="1"/>
  <c r="K11" i="1" l="1"/>
  <c r="K6" i="1" s="1"/>
  <c r="L203" i="1"/>
  <c r="L206" i="1" s="1"/>
  <c r="V20" i="14" s="1"/>
  <c r="L6" i="1"/>
  <c r="T14" i="14" s="1"/>
  <c r="X14" i="14" s="1"/>
</calcChain>
</file>

<file path=xl/comments1.xml><?xml version="1.0" encoding="utf-8"?>
<comments xmlns="http://schemas.openxmlformats.org/spreadsheetml/2006/main">
  <authors>
    <author>Vícha Jiří</author>
  </authors>
  <commentList>
    <comment ref="H12" authorId="0" shapeId="0">
      <text>
        <r>
          <rPr>
            <sz val="9"/>
            <color indexed="81"/>
            <rFont val="Tahoma"/>
            <family val="2"/>
            <charset val="238"/>
          </rPr>
          <t>Z uzavřeného právního aktu a příloh, případně po schválení změn</t>
        </r>
      </text>
    </comment>
    <comment ref="P12" authorId="0" shapeId="0">
      <text>
        <r>
          <rPr>
            <sz val="9"/>
            <color indexed="81"/>
            <rFont val="Tahoma"/>
            <family val="2"/>
            <charset val="238"/>
          </rPr>
          <t>Jedná se o rozdíl mezi hodnotami uvedenými v právním aktu a rozepsanými v kalkulačce.</t>
        </r>
      </text>
    </comment>
    <comment ref="X12" authorId="0" shapeId="0">
      <text>
        <r>
          <rPr>
            <sz val="9"/>
            <color indexed="81"/>
            <rFont val="Tahoma"/>
            <family val="2"/>
            <charset val="238"/>
          </rPr>
          <t>Jedná se o rozdíl mezi plánovanými a vyčerpanými/naplněnými hodnotami.</t>
        </r>
      </text>
    </comment>
  </commentList>
</comments>
</file>

<file path=xl/comments2.xml><?xml version="1.0" encoding="utf-8"?>
<comments xmlns="http://schemas.openxmlformats.org/spreadsheetml/2006/main">
  <authors>
    <author>Vícha Jiří</author>
  </authors>
  <commentList>
    <comment ref="E2" authorId="0" shapeId="0">
      <text>
        <r>
          <rPr>
            <sz val="9"/>
            <color indexed="81"/>
            <rFont val="Tahoma"/>
            <family val="2"/>
            <charset val="238"/>
          </rPr>
          <t>Do této buňky přepište hodnotu z buňky E3. Jedná se o součet nákladů za všechny plánované stáže.
Hodnota musí být vždy shodná s částkou uvedenou v položce 1.2 rozpočtu v MS2014+.</t>
        </r>
      </text>
    </comment>
  </commentList>
</comments>
</file>

<file path=xl/sharedStrings.xml><?xml version="1.0" encoding="utf-8"?>
<sst xmlns="http://schemas.openxmlformats.org/spreadsheetml/2006/main" count="583" uniqueCount="273">
  <si>
    <t>Destinace</t>
  </si>
  <si>
    <t>Částka za 1 člověkoden</t>
  </si>
  <si>
    <t>THP</t>
  </si>
  <si>
    <t>Částka uvedená 
v položce 1.2 rozpočtu</t>
  </si>
  <si>
    <t>Rozdíl</t>
  </si>
  <si>
    <t>Celkové náklady</t>
  </si>
  <si>
    <t>Alžírsko</t>
  </si>
  <si>
    <t>Angola</t>
  </si>
  <si>
    <t>Arménie</t>
  </si>
  <si>
    <t>Ázerbájdžán</t>
  </si>
  <si>
    <t>Bangladéš</t>
  </si>
  <si>
    <t>Barbados</t>
  </si>
  <si>
    <t>Belize</t>
  </si>
  <si>
    <t>Bělorusko</t>
  </si>
  <si>
    <t>Benin</t>
  </si>
  <si>
    <t>Bermudy</t>
  </si>
  <si>
    <t>Bolívie</t>
  </si>
  <si>
    <t>Botswana</t>
  </si>
  <si>
    <t>Burkina Faso</t>
  </si>
  <si>
    <t>Burundi</t>
  </si>
  <si>
    <t>Čad</t>
  </si>
  <si>
    <t>Česká republika</t>
  </si>
  <si>
    <t>Demokratická republika Kongo</t>
  </si>
  <si>
    <t>Dominikánská republika</t>
  </si>
  <si>
    <t>Džibutsko</t>
  </si>
  <si>
    <t>Egypt</t>
  </si>
  <si>
    <t>Ekvádor</t>
  </si>
  <si>
    <t>Eritrea</t>
  </si>
  <si>
    <t>Etiopie</t>
  </si>
  <si>
    <t>Fidži</t>
  </si>
  <si>
    <t>Filipíny</t>
  </si>
  <si>
    <t>Gabon</t>
  </si>
  <si>
    <t>Gambie</t>
  </si>
  <si>
    <t>Ghana</t>
  </si>
  <si>
    <t>Gruzie</t>
  </si>
  <si>
    <t>Guatemala</t>
  </si>
  <si>
    <t>Guinea</t>
  </si>
  <si>
    <t>Guinea-Bissau</t>
  </si>
  <si>
    <t>Guyana</t>
  </si>
  <si>
    <t>Haiti</t>
  </si>
  <si>
    <t>Honduras</t>
  </si>
  <si>
    <t>Hongkong</t>
  </si>
  <si>
    <t>Chile</t>
  </si>
  <si>
    <t>Island</t>
  </si>
  <si>
    <t>Jamajka</t>
  </si>
  <si>
    <t>Jemen</t>
  </si>
  <si>
    <t>Jižní Korea</t>
  </si>
  <si>
    <t>Jordánsko</t>
  </si>
  <si>
    <t>Kambodža</t>
  </si>
  <si>
    <t>Kamerun</t>
  </si>
  <si>
    <t>Kapverdy</t>
  </si>
  <si>
    <t>Kazachstán</t>
  </si>
  <si>
    <t>Keňa</t>
  </si>
  <si>
    <t>Kolumbie</t>
  </si>
  <si>
    <t>Komory</t>
  </si>
  <si>
    <t>Kongo</t>
  </si>
  <si>
    <t>Kosovská republika</t>
  </si>
  <si>
    <t>Kostarika</t>
  </si>
  <si>
    <t>Kuba</t>
  </si>
  <si>
    <t>Kyrgyzstán</t>
  </si>
  <si>
    <t>Laos</t>
  </si>
  <si>
    <t>Lesotho</t>
  </si>
  <si>
    <t>Libanon</t>
  </si>
  <si>
    <t>Libérie</t>
  </si>
  <si>
    <t>Libye</t>
  </si>
  <si>
    <t>Lichtenštejnsko</t>
  </si>
  <si>
    <t>Litva</t>
  </si>
  <si>
    <t>Madagaskar</t>
  </si>
  <si>
    <t>Malajsie</t>
  </si>
  <si>
    <t>Malawi</t>
  </si>
  <si>
    <t>Mali</t>
  </si>
  <si>
    <t>Maroko</t>
  </si>
  <si>
    <t>Mauricius</t>
  </si>
  <si>
    <t>Mauritánie</t>
  </si>
  <si>
    <t>Mexiko</t>
  </si>
  <si>
    <t>Moldavská republika</t>
  </si>
  <si>
    <t>Mosambik</t>
  </si>
  <si>
    <t>Myanmar</t>
  </si>
  <si>
    <t>Namibie</t>
  </si>
  <si>
    <t>Německo</t>
  </si>
  <si>
    <t>Nepál</t>
  </si>
  <si>
    <t>Niger</t>
  </si>
  <si>
    <t>Nigérie</t>
  </si>
  <si>
    <t>Nikaragua</t>
  </si>
  <si>
    <t>Nová Kaledonie</t>
  </si>
  <si>
    <t>Nový Zéland</t>
  </si>
  <si>
    <t>Pákistán</t>
  </si>
  <si>
    <t>Palestinská autonomní území</t>
  </si>
  <si>
    <t>Panama</t>
  </si>
  <si>
    <t>Papua-Nová Guinea</t>
  </si>
  <si>
    <t>Paraguay</t>
  </si>
  <si>
    <t>Peru</t>
  </si>
  <si>
    <t>Pobřeží slonoviny</t>
  </si>
  <si>
    <t>Portugalsko</t>
  </si>
  <si>
    <t>Rwanda</t>
  </si>
  <si>
    <t>Salvador</t>
  </si>
  <si>
    <t>Samoa</t>
  </si>
  <si>
    <t>Saúdská Arábie</t>
  </si>
  <si>
    <t>Senegal</t>
  </si>
  <si>
    <t>Sierra Leone</t>
  </si>
  <si>
    <t>Singapur</t>
  </si>
  <si>
    <t>Spojené arabské emiráty</t>
  </si>
  <si>
    <t>Srí Lanka</t>
  </si>
  <si>
    <t>Středoafrická republika</t>
  </si>
  <si>
    <t>Súdán</t>
  </si>
  <si>
    <t>Surinam</t>
  </si>
  <si>
    <t>Svazijsko</t>
  </si>
  <si>
    <t>Sýrie</t>
  </si>
  <si>
    <t>Šalamounovy ostrovy</t>
  </si>
  <si>
    <t>Tádžikistán</t>
  </si>
  <si>
    <t>Tanzanie</t>
  </si>
  <si>
    <t>Thajsko</t>
  </si>
  <si>
    <t>Tchaj-wan</t>
  </si>
  <si>
    <t>Togo</t>
  </si>
  <si>
    <t>Tonga</t>
  </si>
  <si>
    <t>Trinidad a Tobago</t>
  </si>
  <si>
    <t>Tunisko</t>
  </si>
  <si>
    <t>Turkmenistán</t>
  </si>
  <si>
    <t>Uganda</t>
  </si>
  <si>
    <t>Ukrajina</t>
  </si>
  <si>
    <t>Uruguay</t>
  </si>
  <si>
    <t>Uzbekistán</t>
  </si>
  <si>
    <t>Vanuatu</t>
  </si>
  <si>
    <t>Venezuela</t>
  </si>
  <si>
    <t>Východní Timor</t>
  </si>
  <si>
    <t>Zambie</t>
  </si>
  <si>
    <t>Zimbabwe</t>
  </si>
  <si>
    <t>Korekční koeficient</t>
  </si>
  <si>
    <t>Částka na den</t>
  </si>
  <si>
    <t>Vyber destinaci</t>
  </si>
  <si>
    <t>Spolupracující
organizace</t>
  </si>
  <si>
    <t>1. ZoR</t>
  </si>
  <si>
    <t>2. ZoR</t>
  </si>
  <si>
    <t>3. ZoR</t>
  </si>
  <si>
    <t>4. ZoR</t>
  </si>
  <si>
    <t>5. ZoR</t>
  </si>
  <si>
    <t>6. ZoR</t>
  </si>
  <si>
    <t>7. ZoR</t>
  </si>
  <si>
    <t>8. ZoR</t>
  </si>
  <si>
    <t>9. ZoR</t>
  </si>
  <si>
    <t>10. ZoR</t>
  </si>
  <si>
    <t>Kód pozice</t>
  </si>
  <si>
    <t>#</t>
  </si>
  <si>
    <t xml:space="preserve">Pomůcka pro sestavení a realizaci projektu zjednodušeného vykazování </t>
  </si>
  <si>
    <t>SOUHRN:</t>
  </si>
  <si>
    <t>Rozpočet</t>
  </si>
  <si>
    <t>zpět nahoru</t>
  </si>
  <si>
    <t>Základní pravidla pro vyplňování kalkulačky:</t>
  </si>
  <si>
    <t>1.</t>
  </si>
  <si>
    <t>Vyplňují se vždy pouze bílé buňky.</t>
  </si>
  <si>
    <t>2.</t>
  </si>
  <si>
    <t>Hodnoty nekopírujte a nepřesunujte, vždy je ručně vepište.</t>
  </si>
  <si>
    <t>3.</t>
  </si>
  <si>
    <t>Pokud je v poli rozevírací seznam, použijte ho, pole nevypisujte.</t>
  </si>
  <si>
    <t>Postup vyplňování kalkulačky při přípravě Žádosti o podporu (ŽoP):</t>
  </si>
  <si>
    <t>Po vyplnění uvedených informací se automaticky doplní následující:</t>
  </si>
  <si>
    <t>4.</t>
  </si>
  <si>
    <t>Postup vyplňování kalkulačky při realizaci projektu:</t>
  </si>
  <si>
    <t>5.</t>
  </si>
  <si>
    <t>výzvy č. 02_18_054 OP VVV</t>
  </si>
  <si>
    <t>Vyčerpáno</t>
  </si>
  <si>
    <t>K A L K U L A Č K A   S T Á Ž Í</t>
  </si>
  <si>
    <r>
      <t xml:space="preserve">Dokument KALKULAČKA STÁŽÍ je </t>
    </r>
    <r>
      <rPr>
        <b/>
        <sz val="14"/>
        <color theme="1"/>
        <rFont val="Segoe UI"/>
        <family val="2"/>
        <charset val="238"/>
      </rPr>
      <t>povinnou přílohou</t>
    </r>
    <r>
      <rPr>
        <sz val="14"/>
        <color theme="1"/>
        <rFont val="Segoe UI"/>
        <family val="2"/>
        <charset val="238"/>
      </rPr>
      <t xml:space="preserve"> žádosti o podporu ve výzvě č. 02_18_054 Rozvoj kapacit pro výzkum 
a vývoj II Operačního programu Výzkum, vývoj a vzdělávání (OP VVV).</t>
    </r>
  </si>
  <si>
    <t>Částka rozepsaná 
v kalkulačce</t>
  </si>
  <si>
    <t>MANUÁL K VYPLŇOVÁNÍ KALKULAČKY</t>
  </si>
  <si>
    <t>Členské státy EU</t>
  </si>
  <si>
    <t>Belgie</t>
  </si>
  <si>
    <t>Bulharsko</t>
  </si>
  <si>
    <t>Dánsko</t>
  </si>
  <si>
    <t>Estonsko</t>
  </si>
  <si>
    <t>Finsko</t>
  </si>
  <si>
    <t>Francie</t>
  </si>
  <si>
    <t>Chorvatsko</t>
  </si>
  <si>
    <t>Irsko</t>
  </si>
  <si>
    <t>Itálie</t>
  </si>
  <si>
    <t>Kypr</t>
  </si>
  <si>
    <t>Lotyšsko</t>
  </si>
  <si>
    <t>Lucembursko</t>
  </si>
  <si>
    <t>Maďarsko</t>
  </si>
  <si>
    <t>Malta</t>
  </si>
  <si>
    <t>Nizozemsko</t>
  </si>
  <si>
    <t>Polsko</t>
  </si>
  <si>
    <t>Rakousko</t>
  </si>
  <si>
    <t>Rumunsko</t>
  </si>
  <si>
    <t>Řecko</t>
  </si>
  <si>
    <t>Slovensko</t>
  </si>
  <si>
    <t>Slovinsko</t>
  </si>
  <si>
    <t>Španělsko</t>
  </si>
  <si>
    <t>Švédsko</t>
  </si>
  <si>
    <t>Velká Británie</t>
  </si>
  <si>
    <t>Částka uvedená v položce 1.2 rozpočtu</t>
  </si>
  <si>
    <t>Částka rozepsaná v kalkulačce</t>
  </si>
  <si>
    <t>Celkem</t>
  </si>
  <si>
    <t>Albánie</t>
  </si>
  <si>
    <t>Argentina</t>
  </si>
  <si>
    <t>Austrálie</t>
  </si>
  <si>
    <t>Bosna a Hercegovina</t>
  </si>
  <si>
    <t>Brazílie</t>
  </si>
  <si>
    <t>Černá Hora</t>
  </si>
  <si>
    <t>Čína</t>
  </si>
  <si>
    <t>Faerské ostrovy</t>
  </si>
  <si>
    <t>Indie</t>
  </si>
  <si>
    <t>Indonésie</t>
  </si>
  <si>
    <t>Izrael</t>
  </si>
  <si>
    <t>Japonsko</t>
  </si>
  <si>
    <t>Jihoafrická rep.</t>
  </si>
  <si>
    <t>Kanada</t>
  </si>
  <si>
    <t>Makedonie</t>
  </si>
  <si>
    <t>Norsko</t>
  </si>
  <si>
    <t>Republika Srbsko</t>
  </si>
  <si>
    <t>Rusko</t>
  </si>
  <si>
    <t>Švýcarsko</t>
  </si>
  <si>
    <t>Turecko</t>
  </si>
  <si>
    <t>USA</t>
  </si>
  <si>
    <t>Vietnam</t>
  </si>
  <si>
    <t>Z toho:</t>
  </si>
  <si>
    <t>Počet realizovaných člověkodnů za sledované období</t>
  </si>
  <si>
    <t>Celkové náklady (plán)</t>
  </si>
  <si>
    <t>Počet člověkodnů (plán)</t>
  </si>
  <si>
    <t>Počet člověkodnů za období realizace (skutečnost)</t>
  </si>
  <si>
    <t>Celkové náklady (skutečnost)</t>
  </si>
  <si>
    <t>Zbývající počet člověkodnů</t>
  </si>
  <si>
    <t>Zbývající náklady</t>
  </si>
  <si>
    <t>nahoru</t>
  </si>
  <si>
    <t>Náklady za sledované období</t>
  </si>
  <si>
    <t>Náklady 
za sledované období</t>
  </si>
  <si>
    <t>Celkem za všechny ZoR</t>
  </si>
  <si>
    <t>Typové skupiny</t>
  </si>
  <si>
    <t>Příjmení a jméno vyslané/přijaté osoby</t>
  </si>
  <si>
    <r>
      <t xml:space="preserve"> - </t>
    </r>
    <r>
      <rPr>
        <b/>
        <sz val="12"/>
        <color theme="1"/>
        <rFont val="Arial"/>
        <family val="2"/>
        <charset val="238"/>
      </rPr>
      <t>Destinace</t>
    </r>
    <r>
      <rPr>
        <sz val="12"/>
        <color theme="1"/>
        <rFont val="Arial"/>
        <family val="2"/>
        <charset val="238"/>
      </rPr>
      <t xml:space="preserve"> – ve sloupci D (rozbalovací seznam) vyberte cílový stát, ve kterém se spolupracující organizace nachází;</t>
    </r>
  </si>
  <si>
    <r>
      <t xml:space="preserve"> - </t>
    </r>
    <r>
      <rPr>
        <b/>
        <sz val="12"/>
        <color theme="1"/>
        <rFont val="Arial"/>
        <family val="2"/>
        <charset val="238"/>
      </rPr>
      <t xml:space="preserve">Spolupracující organizace </t>
    </r>
    <r>
      <rPr>
        <sz val="12"/>
        <color theme="1"/>
        <rFont val="Arial"/>
        <family val="2"/>
        <charset val="238"/>
      </rPr>
      <t>– ve sloupci C uveďte název spolupracující organizace;</t>
    </r>
  </si>
  <si>
    <r>
      <t xml:space="preserve"> - </t>
    </r>
    <r>
      <rPr>
        <b/>
        <sz val="12"/>
        <color theme="1"/>
        <rFont val="Arial"/>
        <family val="2"/>
        <charset val="238"/>
      </rPr>
      <t>Částka za 1 člověkoden</t>
    </r>
    <r>
      <rPr>
        <sz val="12"/>
        <color theme="1"/>
        <rFont val="Arial"/>
        <family val="2"/>
        <charset val="238"/>
      </rPr>
      <t xml:space="preserve"> – částka se odvíjí od zvolené destinace;</t>
    </r>
  </si>
  <si>
    <r>
      <t xml:space="preserve"> - </t>
    </r>
    <r>
      <rPr>
        <b/>
        <sz val="12"/>
        <color theme="1"/>
        <rFont val="Arial"/>
        <family val="2"/>
        <charset val="238"/>
      </rPr>
      <t>Celkové náklady (plán)</t>
    </r>
    <r>
      <rPr>
        <sz val="12"/>
        <color theme="1"/>
        <rFont val="Arial"/>
        <family val="2"/>
        <charset val="238"/>
      </rPr>
      <t xml:space="preserve"> – plánovaná částka za stáž (částka za 1 člověkoden x počet člověkodnů – plán);</t>
    </r>
  </si>
  <si>
    <r>
      <t xml:space="preserve"> - </t>
    </r>
    <r>
      <rPr>
        <b/>
        <sz val="12"/>
        <color theme="1"/>
        <rFont val="Arial"/>
        <family val="2"/>
        <charset val="238"/>
      </rPr>
      <t xml:space="preserve">Částka rozepsaná v kalkulačce </t>
    </r>
    <r>
      <rPr>
        <sz val="12"/>
        <color theme="1"/>
        <rFont val="Arial"/>
        <family val="2"/>
        <charset val="238"/>
      </rPr>
      <t>(buňka E3) – součet nákladů za všechny plánované stáže.</t>
    </r>
  </si>
  <si>
    <r>
      <t xml:space="preserve">Následně přepište hodnotu z buňky E3 do buňky E2 – </t>
    </r>
    <r>
      <rPr>
        <b/>
        <sz val="12"/>
        <color theme="1"/>
        <rFont val="Arial"/>
        <family val="2"/>
        <charset val="238"/>
      </rPr>
      <t>Částka uvedená v položce 1.2 rozpočtu</t>
    </r>
    <r>
      <rPr>
        <sz val="12"/>
        <color theme="1"/>
        <rFont val="Arial"/>
        <family val="2"/>
        <charset val="238"/>
      </rPr>
      <t>.</t>
    </r>
  </si>
  <si>
    <t xml:space="preserve"> - Jedná se o součet nákladů za všechny plánované stáže.</t>
  </si>
  <si>
    <t xml:space="preserve"> - Hodnota musí být shodná s částkou uvedenou v položce 1.2 rozpočtu v MS2014+.</t>
  </si>
  <si>
    <r>
      <t xml:space="preserve">Vypočítanou hodnotu představující součet nákladů za všechny plánované stáže (buňka E3) uveďte </t>
    </r>
    <r>
      <rPr>
        <b/>
        <sz val="12"/>
        <color theme="1"/>
        <rFont val="Arial"/>
        <family val="2"/>
        <charset val="238"/>
      </rPr>
      <t xml:space="preserve">v žádosti o podporu v IS KP14+. </t>
    </r>
  </si>
  <si>
    <r>
      <t xml:space="preserve">Dle aktuálního sledovaného období vyplňujte </t>
    </r>
    <r>
      <rPr>
        <b/>
        <sz val="12"/>
        <color theme="1"/>
        <rFont val="Arial"/>
        <family val="2"/>
        <charset val="238"/>
      </rPr>
      <t>na listech 1. ZoR – 10. ZoR</t>
    </r>
    <r>
      <rPr>
        <sz val="12"/>
        <color theme="1"/>
        <rFont val="Arial"/>
        <family val="2"/>
        <charset val="238"/>
      </rPr>
      <t xml:space="preserve"> (sloupce B – E). Jedná se o následující údaje:</t>
    </r>
  </si>
  <si>
    <r>
      <t xml:space="preserve"> -</t>
    </r>
    <r>
      <rPr>
        <b/>
        <sz val="12"/>
        <color theme="1"/>
        <rFont val="Arial"/>
        <family val="2"/>
        <charset val="238"/>
      </rPr>
      <t xml:space="preserve"> Příjmení a jméno vyslané/přijaté osoby </t>
    </r>
    <r>
      <rPr>
        <sz val="12"/>
        <color theme="1"/>
        <rFont val="Arial"/>
        <family val="2"/>
        <charset val="238"/>
      </rPr>
      <t>– ve sloupci B uveďte jména a příjmení vyslaných/přijatých osob za dané sledované období;</t>
    </r>
  </si>
  <si>
    <r>
      <t xml:space="preserve">Pravdivost vyplněných údajů bude kontrolována prostřednictvím </t>
    </r>
    <r>
      <rPr>
        <b/>
        <sz val="12"/>
        <color theme="1"/>
        <rFont val="Arial"/>
        <family val="2"/>
        <charset val="238"/>
      </rPr>
      <t>Zpráv o činnosti</t>
    </r>
    <r>
      <rPr>
        <sz val="12"/>
        <color theme="1"/>
        <rFont val="Arial"/>
        <family val="2"/>
        <charset val="238"/>
      </rPr>
      <t>, které musí vyslané/přijaté osoby vyplňovat po absolvování každé cesty.</t>
    </r>
  </si>
  <si>
    <r>
      <t xml:space="preserve"> - </t>
    </r>
    <r>
      <rPr>
        <b/>
        <sz val="12"/>
        <color theme="1"/>
        <rFont val="Arial"/>
        <family val="2"/>
        <charset val="238"/>
      </rPr>
      <t>Počet realizovaných člověkodnů za sledované období</t>
    </r>
    <r>
      <rPr>
        <sz val="12"/>
        <color theme="1"/>
        <rFont val="Arial"/>
        <family val="2"/>
        <charset val="238"/>
      </rPr>
      <t xml:space="preserve"> – ve sloupci E uveďte pro každou vyslanou/přijatou osobu počet člověkodnů, které pracovník na stáži strávil; započítávají se pouze </t>
    </r>
    <r>
      <rPr>
        <b/>
        <sz val="12"/>
        <color theme="1"/>
        <rFont val="Arial"/>
        <family val="2"/>
        <charset val="238"/>
      </rPr>
      <t>celé dny</t>
    </r>
    <r>
      <rPr>
        <sz val="12"/>
        <color theme="1"/>
        <rFont val="Arial"/>
        <family val="2"/>
        <charset val="238"/>
      </rPr>
      <t>, které vyslaná/přijatá osoba absolvovala ve spolupracující organizaci.</t>
    </r>
  </si>
  <si>
    <r>
      <t xml:space="preserve">Vyplněné údaje se současně propisují na list </t>
    </r>
    <r>
      <rPr>
        <b/>
        <sz val="12"/>
        <color theme="1"/>
        <rFont val="Arial"/>
        <family val="2"/>
        <charset val="238"/>
      </rPr>
      <t>Přehled</t>
    </r>
    <r>
      <rPr>
        <sz val="12"/>
        <color theme="1"/>
        <rFont val="Arial"/>
        <family val="2"/>
        <charset val="238"/>
      </rPr>
      <t xml:space="preserve"> (sloupce O – AH), kde se zobrazují tyto skutečnosti:</t>
    </r>
  </si>
  <si>
    <r>
      <t xml:space="preserve"> - </t>
    </r>
    <r>
      <rPr>
        <b/>
        <sz val="12"/>
        <color theme="1"/>
        <rFont val="Arial"/>
        <family val="2"/>
        <charset val="238"/>
      </rPr>
      <t>Náklady za sledované období</t>
    </r>
    <r>
      <rPr>
        <sz val="12"/>
        <color theme="1"/>
        <rFont val="Arial"/>
        <family val="2"/>
        <charset val="238"/>
      </rPr>
      <t xml:space="preserve"> – pro dané sledované období se evidují náklady ve vztahu k počtu člověkodnů realizovaných jednotlivými typovými skupinami; údaje jsou evidovány zvlášť pro každou spolupracující organizaci;</t>
    </r>
  </si>
  <si>
    <r>
      <t xml:space="preserve">Souhrnné údaje za všechny ZoR se evidují na listu </t>
    </r>
    <r>
      <rPr>
        <b/>
        <sz val="12"/>
        <color theme="1"/>
        <rFont val="Arial"/>
        <family val="2"/>
        <charset val="238"/>
      </rPr>
      <t>Přehled</t>
    </r>
    <r>
      <rPr>
        <sz val="12"/>
        <color theme="1"/>
        <rFont val="Arial"/>
        <family val="2"/>
        <charset val="238"/>
      </rPr>
      <t xml:space="preserve"> (sloupce J – M), kde se automaticky doplní následující:</t>
    </r>
  </si>
  <si>
    <r>
      <t xml:space="preserve"> - </t>
    </r>
    <r>
      <rPr>
        <b/>
        <sz val="12"/>
        <color theme="1"/>
        <rFont val="Arial"/>
        <family val="2"/>
        <charset val="238"/>
      </rPr>
      <t>Zbývající počet člověkodnů</t>
    </r>
    <r>
      <rPr>
        <sz val="12"/>
        <color theme="1"/>
        <rFont val="Arial"/>
        <family val="2"/>
        <charset val="238"/>
      </rPr>
      <t xml:space="preserve"> – kontrolní sloupec pro příjemce, ve kterém se zobrazuje zbývající počet člověkodnů pro jednotlivé typové skupiny, a to pro každou spolupracující organizaci; v případě záporných hodnot (</t>
    </r>
    <r>
      <rPr>
        <sz val="12"/>
        <color rgb="FFFF0000"/>
        <rFont val="Arial"/>
        <family val="2"/>
        <charset val="238"/>
      </rPr>
      <t>označených červeně</t>
    </r>
    <r>
      <rPr>
        <sz val="12"/>
        <color theme="1"/>
        <rFont val="Arial"/>
        <family val="2"/>
        <charset val="238"/>
      </rPr>
      <t>) dochází k překročení schváleného počtu člověkodnů = CHYBA!</t>
    </r>
  </si>
  <si>
    <r>
      <t xml:space="preserve"> - </t>
    </r>
    <r>
      <rPr>
        <b/>
        <sz val="12"/>
        <color theme="1"/>
        <rFont val="Arial"/>
        <family val="2"/>
        <charset val="238"/>
      </rPr>
      <t>Celkové náklady (skutečnost)</t>
    </r>
    <r>
      <rPr>
        <sz val="12"/>
        <color theme="1"/>
        <rFont val="Arial"/>
        <family val="2"/>
        <charset val="238"/>
      </rPr>
      <t xml:space="preserve"> – ve sloupci L se evidují náklady ve vztahu k počtu člověkodnů realizovaných jednotlivými typovými skupinami pro každou spolupracující organizaci za všechna sledovaná období.</t>
    </r>
  </si>
  <si>
    <r>
      <t xml:space="preserve"> - </t>
    </r>
    <r>
      <rPr>
        <b/>
        <sz val="12"/>
        <color theme="1"/>
        <rFont val="Arial"/>
        <family val="2"/>
        <charset val="238"/>
      </rPr>
      <t>Zbývající náklady</t>
    </r>
    <r>
      <rPr>
        <sz val="12"/>
        <color theme="1"/>
        <rFont val="Arial"/>
        <family val="2"/>
        <charset val="238"/>
      </rPr>
      <t xml:space="preserve"> – kontrolní sloupec pro příjemce, ve kterém se zobrazují zbývající náklady pro jednotlivé typové skupiny, a to pro každou spolupracující organizaci; v případě záporných hodnot (</t>
    </r>
    <r>
      <rPr>
        <sz val="12"/>
        <color rgb="FFFF0000"/>
        <rFont val="Arial"/>
        <family val="2"/>
        <charset val="238"/>
      </rPr>
      <t>označených červeně</t>
    </r>
    <r>
      <rPr>
        <sz val="12"/>
        <color theme="1"/>
        <rFont val="Arial"/>
        <family val="2"/>
        <charset val="238"/>
      </rPr>
      <t>) dochází k překročení schváleného rozpočtu = CHYBA!</t>
    </r>
  </si>
  <si>
    <r>
      <t xml:space="preserve">Případné </t>
    </r>
    <r>
      <rPr>
        <b/>
        <sz val="12"/>
        <color theme="1"/>
        <rFont val="Arial"/>
        <family val="2"/>
        <charset val="238"/>
      </rPr>
      <t>změny projektu</t>
    </r>
    <r>
      <rPr>
        <sz val="12"/>
        <color theme="1"/>
        <rFont val="Arial"/>
        <family val="2"/>
        <charset val="238"/>
      </rPr>
      <t>, ke kterým dojde během realizace, je nutné provést i v kalkulačce stáží, a to konkrétně v listu Přehled ve sloupcích C - G, které byly určeny pro přípravu žádosti o podporu, viz výše bod 1.</t>
    </r>
  </si>
  <si>
    <r>
      <t xml:space="preserve">Na listu </t>
    </r>
    <r>
      <rPr>
        <b/>
        <sz val="12"/>
        <color theme="1"/>
        <rFont val="Arial"/>
        <family val="2"/>
        <charset val="238"/>
      </rPr>
      <t>Přehled</t>
    </r>
    <r>
      <rPr>
        <sz val="12"/>
        <color theme="1"/>
        <rFont val="Arial"/>
        <family val="2"/>
        <charset val="238"/>
      </rPr>
      <t xml:space="preserve"> vyplňte levou část kalkulačky (sloupce C-G). Jedná se o následující údaje:</t>
    </r>
  </si>
  <si>
    <t xml:space="preserve"> - Kumulativní hodnoty výše sledovaných údajů za všechny navázané spolupráce jsou automaticky evidovány ve sloupcích J – M na řádku 6.</t>
  </si>
  <si>
    <r>
      <t xml:space="preserve"> - </t>
    </r>
    <r>
      <rPr>
        <b/>
        <sz val="12"/>
        <color theme="1"/>
        <rFont val="Arial"/>
        <family val="2"/>
        <charset val="238"/>
      </rPr>
      <t>Částka za 1 člověkoden</t>
    </r>
    <r>
      <rPr>
        <sz val="12"/>
        <color theme="1"/>
        <rFont val="Arial"/>
        <family val="2"/>
        <charset val="238"/>
      </rPr>
      <t xml:space="preserve"> – odvíjí se od údajů vyplněných pro konkrétní vyslanou/přijatou osobu (sloupec D);</t>
    </r>
  </si>
  <si>
    <r>
      <t xml:space="preserve"> - </t>
    </r>
    <r>
      <rPr>
        <b/>
        <sz val="12"/>
        <color theme="1"/>
        <rFont val="Arial"/>
        <family val="2"/>
        <charset val="238"/>
      </rPr>
      <t>Náklady za sledované období</t>
    </r>
    <r>
      <rPr>
        <sz val="12"/>
        <color theme="1"/>
        <rFont val="Arial"/>
        <family val="2"/>
        <charset val="238"/>
      </rPr>
      <t xml:space="preserve"> – odvíjí se od údajů vyplněných pro konkrétní vyslanou/přijatou osobu (sloupec F);</t>
    </r>
  </si>
  <si>
    <t xml:space="preserve"> - Kumulativní hodnoty výše sledovaných údajů za všechny navázané spolupráce v rámci každé ZoR jsou automaticky evidovány ve sloupcích O – AH na řádku 6.</t>
  </si>
  <si>
    <r>
      <t>V případě provedených změn v průběhu realizace projektu se v listu Přehled v buňce E4 (</t>
    </r>
    <r>
      <rPr>
        <b/>
        <sz val="12"/>
        <color theme="1"/>
        <rFont val="Arial"/>
        <family val="2"/>
        <charset val="238"/>
      </rPr>
      <t>Rozdíl – nevyužité prostředky</t>
    </r>
    <r>
      <rPr>
        <sz val="12"/>
        <color theme="1"/>
        <rFont val="Arial"/>
        <family val="2"/>
        <charset val="238"/>
      </rPr>
      <t>) automaticky eviduje rozdíl mezi plánovanými náklady na všechny stáže, které byly schváleny před vydáním právního aktu, a aktuální upravenou částkou rozepsanou v kalkulačce.</t>
    </r>
  </si>
  <si>
    <t>Rozdíl – nevyužité prostředky</t>
  </si>
  <si>
    <t>Stáže v rámci EU</t>
  </si>
  <si>
    <t>Stáže mimo EU</t>
  </si>
  <si>
    <t>Celková vyčerpaná částka v rámci stáží mimo EU:</t>
  </si>
  <si>
    <r>
      <t xml:space="preserve"> - </t>
    </r>
    <r>
      <rPr>
        <b/>
        <sz val="12"/>
        <color theme="1"/>
        <rFont val="Arial"/>
        <family val="2"/>
        <charset val="238"/>
      </rPr>
      <t>Celkové náklady za sledované období</t>
    </r>
    <r>
      <rPr>
        <sz val="12"/>
        <color theme="1"/>
        <rFont val="Arial"/>
        <family val="2"/>
        <charset val="238"/>
      </rPr>
      <t xml:space="preserve"> – po vyplnění všech údajů za vyslané/přijaté osoby zobrazuje buňka F2 celkové náklady za sledované období. Tento údaj je současně evidován i v buňce F202. Tyto náklady jsou automaticky členěny na Stáže v rámci EU (buňka F204) a Stáže mimo EU (buňka F205).</t>
    </r>
  </si>
  <si>
    <r>
      <t xml:space="preserve"> - </t>
    </r>
    <r>
      <rPr>
        <b/>
        <sz val="12"/>
        <color theme="1"/>
        <rFont val="Arial"/>
        <family val="2"/>
        <charset val="238"/>
      </rPr>
      <t>Celkové náklady</t>
    </r>
    <r>
      <rPr>
        <sz val="12"/>
        <color theme="1"/>
        <rFont val="Arial"/>
        <family val="2"/>
        <charset val="238"/>
      </rPr>
      <t xml:space="preserve"> – na řádku 203 jsou evidovány celkové náklady za sledované období; tyto náklady jsou automaticky členěny na Stáže v rámci EU (řádek 205) a Stáže mimo EU (řádek 206).</t>
    </r>
  </si>
  <si>
    <r>
      <t xml:space="preserve"> - </t>
    </r>
    <r>
      <rPr>
        <b/>
        <sz val="12"/>
        <color theme="1"/>
        <rFont val="Arial"/>
        <family val="2"/>
        <charset val="238"/>
      </rPr>
      <t>Celkové náklady</t>
    </r>
    <r>
      <rPr>
        <sz val="12"/>
        <color theme="1"/>
        <rFont val="Arial"/>
        <family val="2"/>
        <charset val="238"/>
      </rPr>
      <t xml:space="preserve"> – v buňce L203 jsou evidovány celkové náklady za všechna sledovaná období; tyto náklady jsou automaticky členěny na Stáže v rámci EU (buňka L205) a Stáže mimo EU (buňka L206).</t>
    </r>
  </si>
  <si>
    <r>
      <t xml:space="preserve"> - </t>
    </r>
    <r>
      <rPr>
        <b/>
        <sz val="12"/>
        <color theme="1"/>
        <rFont val="Arial"/>
        <family val="2"/>
        <charset val="238"/>
      </rPr>
      <t>Kód pozice</t>
    </r>
    <r>
      <rPr>
        <sz val="12"/>
        <color theme="1"/>
        <rFont val="Arial"/>
        <family val="2"/>
        <charset val="238"/>
      </rPr>
      <t xml:space="preserve"> – ve sloupci C vyberte relevantní kombinaci pro danou osobu – z rozbalovacího seznamu zvolte konkrétní „#_spolupracující organizace_destinace_typová skupina“, aby údaje odpovídaly skutečnosti;</t>
    </r>
  </si>
  <si>
    <t>kurz k 1.2.2019</t>
  </si>
  <si>
    <t>I. kategorie</t>
  </si>
  <si>
    <t>II. kategorie</t>
  </si>
  <si>
    <t>III. Kategorie</t>
  </si>
  <si>
    <t>Vedoucí pracovník</t>
  </si>
  <si>
    <t>Výzkumný pracovník</t>
  </si>
  <si>
    <t>Zahraniční odborník</t>
  </si>
  <si>
    <r>
      <t xml:space="preserve"> - </t>
    </r>
    <r>
      <rPr>
        <b/>
        <sz val="12"/>
        <color theme="1"/>
        <rFont val="Arial"/>
        <family val="2"/>
        <charset val="238"/>
      </rPr>
      <t>Počet člověkodnů (plán)</t>
    </r>
    <r>
      <rPr>
        <sz val="12"/>
        <color theme="1"/>
        <rFont val="Arial"/>
        <family val="2"/>
        <charset val="238"/>
      </rPr>
      <t xml:space="preserve"> – ve sloupci G uveďte kumulativní počet člověkodnů, které jsou plánovány pro danou stáž a definované typové skupiny (technicko-hospodářští pracovníci – THP, vedoucí pracovníci, výzkumní pracovníci, zahraniční odborníci).</t>
    </r>
  </si>
  <si>
    <r>
      <t xml:space="preserve"> - </t>
    </r>
    <r>
      <rPr>
        <b/>
        <sz val="12"/>
        <color theme="1"/>
        <rFont val="Arial"/>
        <family val="2"/>
        <charset val="238"/>
      </rPr>
      <t>Počet realizovaných člověkodnů za sledované období</t>
    </r>
    <r>
      <rPr>
        <sz val="12"/>
        <color theme="1"/>
        <rFont val="Arial"/>
        <family val="2"/>
        <charset val="238"/>
      </rPr>
      <t xml:space="preserve"> – pro dané sledované období se evidují počty člověkodnů realizované jednotlivými typovými skupinami (technicko-hospodářští pracovníci – THP, vedoucí pracovníci, výzkumní pracovníci, zahraniční odborníci); údaje jsou evidovány zvlášť pro každou spolupracující organizaci;</t>
    </r>
  </si>
  <si>
    <r>
      <t xml:space="preserve"> - </t>
    </r>
    <r>
      <rPr>
        <b/>
        <sz val="12"/>
        <color theme="1"/>
        <rFont val="Arial"/>
        <family val="2"/>
        <charset val="238"/>
      </rPr>
      <t>Počet člověkodnů za období realizace (skutečnost)</t>
    </r>
    <r>
      <rPr>
        <sz val="12"/>
        <color theme="1"/>
        <rFont val="Arial"/>
        <family val="2"/>
        <charset val="238"/>
      </rPr>
      <t xml:space="preserve"> – ve sloupci J se evidují počty člověkodnů realizované jednotlivými typovými skupinami (technicko-hospodářští pracovníci – THP, vedoucí pracovníci, výzkumní pracovníci, zahraniční odborníci) za všechna sledovaná období; údaje jsou evidovány zvlášť pro každou spolupracující organizaci.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</si>
</sst>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Kč&quot;;[Red]\-#,##0.00\ &quot;Kč&quot;"/>
    <numFmt numFmtId="44" formatCode="_-* #,##0.00\ &quot;Kč&quot;_-;\-* #,##0.00\ &quot;Kč&quot;_-;_-* &quot;-&quot;??\ &quot;Kč&quot;_-;_-@_-"/>
    <numFmt numFmtId="164" formatCode="#,##0.00\ &quot;Kč&quot;"/>
    <numFmt numFmtId="165" formatCode="0.000"/>
    <numFmt numFmtId="166" formatCode="_-* #,##0.00\ [$Kč-405]_-;\-* #,##0.00\ [$Kč-405]_-;_-* &quot;-&quot;??\ [$Kč-405]_-;_-@_-"/>
    <numFmt numFmtId="167" formatCode="#,##0_ ;[Red]\-#,##0\ "/>
    <numFmt numFmtId="168" formatCode="_-* #,##0.000\ &quot;Kč&quot;_-;\-* #,##0.000\ &quot;Kč&quot;_-;_-* &quot;-&quot;??\ &quot;Kč&quot;_-;_-@_-"/>
  </numFmts>
  <fonts count="4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orporateSTCE-Bold"/>
    </font>
    <font>
      <sz val="10"/>
      <color theme="1"/>
      <name val="Arial"/>
      <family val="2"/>
      <charset val="238"/>
    </font>
    <font>
      <b/>
      <sz val="10"/>
      <color theme="0"/>
      <name val="Arial"/>
      <family val="2"/>
      <charset val="238"/>
    </font>
    <font>
      <b/>
      <sz val="10"/>
      <color theme="1"/>
      <name val="Arial"/>
      <family val="2"/>
      <charset val="238"/>
    </font>
    <font>
      <sz val="10"/>
      <color theme="2" tint="-9.9978637043366805E-2"/>
      <name val="Arial"/>
      <family val="2"/>
      <charset val="238"/>
    </font>
    <font>
      <b/>
      <sz val="10"/>
      <name val="Arial"/>
      <family val="2"/>
      <charset val="238"/>
    </font>
    <font>
      <b/>
      <sz val="10"/>
      <color theme="2" tint="-9.9978637043366805E-2"/>
      <name val="Arial"/>
      <family val="2"/>
      <charset val="238"/>
    </font>
    <font>
      <b/>
      <sz val="14"/>
      <color theme="0"/>
      <name val="Arial"/>
      <family val="2"/>
      <charset val="238"/>
    </font>
    <font>
      <b/>
      <sz val="11"/>
      <color theme="0"/>
      <name val="Arial"/>
      <family val="2"/>
      <charset val="238"/>
    </font>
    <font>
      <sz val="11"/>
      <color theme="1"/>
      <name val="Arial"/>
      <family val="2"/>
      <charset val="238"/>
    </font>
    <font>
      <b/>
      <sz val="28"/>
      <color theme="1"/>
      <name val="Segoe UI"/>
      <family val="2"/>
      <charset val="238"/>
    </font>
    <font>
      <b/>
      <sz val="13"/>
      <color rgb="FF003399"/>
      <name val="Segoe UI"/>
      <family val="2"/>
      <charset val="238"/>
    </font>
    <font>
      <i/>
      <sz val="12"/>
      <color theme="1"/>
      <name val="Segoe UI"/>
      <family val="2"/>
      <charset val="238"/>
    </font>
    <font>
      <sz val="14"/>
      <color theme="1"/>
      <name val="Segoe UI"/>
      <family val="2"/>
      <charset val="238"/>
    </font>
    <font>
      <b/>
      <sz val="14"/>
      <color theme="1"/>
      <name val="Segoe UI"/>
      <family val="2"/>
      <charset val="238"/>
    </font>
    <font>
      <b/>
      <sz val="16"/>
      <color theme="0"/>
      <name val="Segoe UI"/>
      <family val="2"/>
      <charset val="238"/>
    </font>
    <font>
      <u/>
      <sz val="11"/>
      <color theme="10"/>
      <name val="Calibri"/>
      <family val="2"/>
      <charset val="238"/>
      <scheme val="minor"/>
    </font>
    <font>
      <b/>
      <sz val="11"/>
      <color theme="1"/>
      <name val="Arial"/>
      <family val="2"/>
      <charset val="238"/>
    </font>
    <font>
      <sz val="11"/>
      <color theme="0"/>
      <name val="Arial"/>
      <family val="2"/>
      <charset val="238"/>
    </font>
    <font>
      <b/>
      <sz val="12"/>
      <color theme="0"/>
      <name val="Arial"/>
      <family val="2"/>
      <charset val="238"/>
    </font>
    <font>
      <sz val="11"/>
      <name val="Arial"/>
      <family val="2"/>
      <charset val="238"/>
    </font>
    <font>
      <sz val="11"/>
      <color indexed="8"/>
      <name val="Calibri"/>
      <family val="2"/>
      <charset val="238"/>
    </font>
    <font>
      <b/>
      <sz val="12"/>
      <color theme="1"/>
      <name val="Arial"/>
      <family val="2"/>
      <charset val="238"/>
    </font>
    <font>
      <b/>
      <sz val="24"/>
      <color theme="4" tint="-0.249977111117893"/>
      <name val="Segoe UI"/>
      <family val="2"/>
      <charset val="238"/>
    </font>
    <font>
      <sz val="24"/>
      <color theme="1"/>
      <name val="Arial"/>
      <family val="2"/>
      <charset val="238"/>
    </font>
    <font>
      <sz val="14"/>
      <color theme="1"/>
      <name val="Arial"/>
      <family val="2"/>
      <charset val="238"/>
    </font>
    <font>
      <b/>
      <sz val="14"/>
      <color theme="1"/>
      <name val="Arial"/>
      <family val="2"/>
      <charset val="238"/>
    </font>
    <font>
      <b/>
      <sz val="14"/>
      <color theme="4" tint="-0.249977111117893"/>
      <name val="Arial"/>
      <family val="2"/>
      <charset val="238"/>
    </font>
    <font>
      <sz val="12"/>
      <color theme="1"/>
      <name val="Arial"/>
      <family val="2"/>
      <charset val="238"/>
    </font>
    <font>
      <sz val="12"/>
      <name val="Calibri"/>
      <family val="2"/>
      <charset val="238"/>
      <scheme val="minor"/>
    </font>
    <font>
      <b/>
      <sz val="12"/>
      <color rgb="FFFF0000"/>
      <name val="Arial"/>
      <family val="2"/>
      <charset val="238"/>
    </font>
    <font>
      <sz val="9"/>
      <color indexed="81"/>
      <name val="Tahoma"/>
      <family val="2"/>
      <charset val="238"/>
    </font>
    <font>
      <sz val="14"/>
      <name val="Arial"/>
      <family val="2"/>
      <charset val="238"/>
    </font>
    <font>
      <b/>
      <sz val="12"/>
      <color theme="1"/>
      <name val="Calibri"/>
      <family val="2"/>
      <charset val="238"/>
      <scheme val="minor"/>
    </font>
    <font>
      <b/>
      <sz val="9"/>
      <color theme="1"/>
      <name val="Arial"/>
      <family val="2"/>
      <charset val="238"/>
    </font>
    <font>
      <b/>
      <sz val="9"/>
      <name val="Arial"/>
      <family val="2"/>
      <charset val="238"/>
    </font>
    <font>
      <sz val="9"/>
      <color theme="1"/>
      <name val="Arial"/>
      <family val="2"/>
      <charset val="238"/>
    </font>
    <font>
      <sz val="9"/>
      <color theme="1"/>
      <name val="Calibri"/>
      <family val="2"/>
      <charset val="238"/>
      <scheme val="minor"/>
    </font>
    <font>
      <sz val="9"/>
      <color theme="2" tint="-9.9978637043366805E-2"/>
      <name val="Arial"/>
      <family val="2"/>
      <charset val="238"/>
    </font>
    <font>
      <b/>
      <sz val="12"/>
      <color theme="4" tint="-0.249977111117893"/>
      <name val="Arial"/>
      <family val="2"/>
      <charset val="238"/>
    </font>
    <font>
      <sz val="12"/>
      <color rgb="FFFF0000"/>
      <name val="Arial"/>
      <family val="2"/>
      <charset val="238"/>
    </font>
  </fonts>
  <fills count="11">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24" fillId="0" borderId="0"/>
  </cellStyleXfs>
  <cellXfs count="246">
    <xf numFmtId="0" fontId="0" fillId="0" borderId="0" xfId="0"/>
    <xf numFmtId="0" fontId="0" fillId="4" borderId="0" xfId="0" applyFill="1"/>
    <xf numFmtId="0" fontId="2" fillId="0" borderId="1" xfId="0" applyFont="1" applyBorder="1"/>
    <xf numFmtId="0" fontId="2" fillId="0" borderId="1" xfId="0" applyFont="1" applyBorder="1" applyAlignment="1">
      <alignment horizontal="center"/>
    </xf>
    <xf numFmtId="0" fontId="3" fillId="5" borderId="1" xfId="0" applyFont="1" applyFill="1" applyBorder="1" applyAlignment="1">
      <alignment vertical="center"/>
    </xf>
    <xf numFmtId="165" fontId="0" fillId="5" borderId="1" xfId="0" applyNumberFormat="1" applyFill="1" applyBorder="1" applyAlignment="1">
      <alignment horizontal="center"/>
    </xf>
    <xf numFmtId="0" fontId="3" fillId="6" borderId="1" xfId="0" applyFont="1" applyFill="1" applyBorder="1" applyAlignment="1">
      <alignment vertical="center"/>
    </xf>
    <xf numFmtId="165" fontId="0" fillId="6" borderId="1" xfId="0" applyNumberFormat="1" applyFill="1" applyBorder="1" applyAlignment="1">
      <alignment horizontal="center"/>
    </xf>
    <xf numFmtId="166" fontId="0" fillId="6" borderId="1" xfId="0" applyNumberFormat="1" applyFill="1" applyBorder="1"/>
    <xf numFmtId="0" fontId="3" fillId="7" borderId="1" xfId="0" applyFont="1" applyFill="1" applyBorder="1" applyAlignment="1">
      <alignment vertical="center"/>
    </xf>
    <xf numFmtId="165" fontId="0" fillId="7" borderId="1" xfId="0" applyNumberFormat="1" applyFill="1" applyBorder="1" applyAlignment="1">
      <alignment horizontal="center"/>
    </xf>
    <xf numFmtId="44" fontId="0" fillId="7" borderId="1" xfId="1" applyFont="1" applyFill="1" applyBorder="1"/>
    <xf numFmtId="165" fontId="2" fillId="7" borderId="1" xfId="0" applyNumberFormat="1" applyFont="1" applyFill="1" applyBorder="1" applyAlignment="1">
      <alignment horizontal="center"/>
    </xf>
    <xf numFmtId="0" fontId="7" fillId="3" borderId="0" xfId="0" applyFont="1" applyFill="1" applyAlignment="1" applyProtection="1">
      <alignment vertical="center"/>
      <protection hidden="1"/>
    </xf>
    <xf numFmtId="0" fontId="4" fillId="3" borderId="0" xfId="0" applyFont="1" applyFill="1" applyAlignment="1" applyProtection="1">
      <alignment vertical="center"/>
      <protection hidden="1"/>
    </xf>
    <xf numFmtId="164" fontId="10" fillId="8" borderId="5" xfId="0" applyNumberFormat="1" applyFont="1" applyFill="1" applyBorder="1" applyAlignment="1" applyProtection="1">
      <alignment vertical="center"/>
      <protection hidden="1"/>
    </xf>
    <xf numFmtId="0" fontId="5" fillId="8" borderId="15" xfId="0" applyFont="1" applyFill="1" applyBorder="1" applyAlignment="1" applyProtection="1">
      <alignment horizontal="center" vertical="center" wrapText="1"/>
      <protection hidden="1"/>
    </xf>
    <xf numFmtId="0" fontId="5" fillId="8" borderId="7"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164" fontId="4" fillId="9" borderId="13" xfId="0" applyNumberFormat="1" applyFont="1" applyFill="1" applyBorder="1" applyAlignment="1" applyProtection="1">
      <alignment vertical="center"/>
      <protection hidden="1"/>
    </xf>
    <xf numFmtId="164" fontId="4" fillId="9" borderId="10" xfId="0" applyNumberFormat="1" applyFont="1" applyFill="1" applyBorder="1" applyAlignment="1" applyProtection="1">
      <alignment vertical="center"/>
      <protection hidden="1"/>
    </xf>
    <xf numFmtId="164" fontId="4" fillId="9" borderId="1" xfId="0" applyNumberFormat="1" applyFont="1" applyFill="1" applyBorder="1" applyAlignment="1" applyProtection="1">
      <alignment vertical="center"/>
      <protection hidden="1"/>
    </xf>
    <xf numFmtId="164" fontId="4" fillId="9" borderId="17" xfId="0" applyNumberFormat="1" applyFont="1" applyFill="1" applyBorder="1" applyAlignment="1" applyProtection="1">
      <alignment vertical="center"/>
      <protection hidden="1"/>
    </xf>
    <xf numFmtId="164" fontId="4" fillId="9" borderId="14" xfId="0" applyNumberFormat="1" applyFont="1" applyFill="1" applyBorder="1" applyAlignment="1" applyProtection="1">
      <alignment vertical="center"/>
      <protection hidden="1"/>
    </xf>
    <xf numFmtId="164" fontId="4" fillId="9" borderId="12" xfId="0" applyNumberFormat="1" applyFont="1" applyFill="1" applyBorder="1" applyAlignment="1" applyProtection="1">
      <alignment vertical="center"/>
      <protection hidden="1"/>
    </xf>
    <xf numFmtId="0" fontId="4" fillId="4" borderId="9"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23"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3" borderId="0" xfId="0" applyFont="1" applyFill="1" applyAlignment="1" applyProtection="1">
      <alignment horizontal="center" vertical="center"/>
      <protection hidden="1"/>
    </xf>
    <xf numFmtId="0" fontId="9" fillId="3" borderId="0" xfId="0" applyFont="1" applyFill="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4" xfId="0" applyFont="1" applyFill="1" applyBorder="1" applyAlignment="1" applyProtection="1">
      <alignment horizontal="center" vertical="center" wrapText="1"/>
      <protection hidden="1"/>
    </xf>
    <xf numFmtId="0" fontId="5" fillId="8" borderId="5" xfId="0" applyFont="1" applyFill="1" applyBorder="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4" fillId="3" borderId="0" xfId="0" applyFont="1" applyFill="1" applyBorder="1" applyAlignment="1" applyProtection="1">
      <alignment vertical="center"/>
      <protection hidden="1"/>
    </xf>
    <xf numFmtId="0" fontId="4" fillId="9" borderId="1"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164" fontId="4" fillId="9" borderId="8" xfId="0" applyNumberFormat="1" applyFont="1" applyFill="1" applyBorder="1" applyAlignment="1" applyProtection="1">
      <alignment vertical="center"/>
      <protection hidden="1"/>
    </xf>
    <xf numFmtId="164" fontId="6" fillId="6" borderId="14"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0" fontId="8" fillId="3" borderId="0" xfId="0" applyFont="1" applyFill="1" applyAlignment="1" applyProtection="1">
      <alignment vertical="center"/>
      <protection hidden="1"/>
    </xf>
    <xf numFmtId="0" fontId="12" fillId="3" borderId="0" xfId="0" applyFont="1" applyFill="1" applyProtection="1">
      <protection hidden="1"/>
    </xf>
    <xf numFmtId="0" fontId="12" fillId="3" borderId="0" xfId="0" applyFont="1" applyFill="1" applyBorder="1" applyProtection="1">
      <protection hidden="1"/>
    </xf>
    <xf numFmtId="0" fontId="0" fillId="3" borderId="0" xfId="0" applyFill="1" applyProtection="1">
      <protection hidden="1"/>
    </xf>
    <xf numFmtId="0" fontId="12" fillId="3" borderId="0" xfId="0" applyFont="1" applyFill="1" applyBorder="1" applyAlignment="1" applyProtection="1">
      <alignment vertical="center"/>
      <protection hidden="1"/>
    </xf>
    <xf numFmtId="0" fontId="18" fillId="3" borderId="0" xfId="0" applyFont="1" applyFill="1" applyBorder="1" applyAlignment="1" applyProtection="1">
      <alignment vertical="center"/>
      <protection hidden="1"/>
    </xf>
    <xf numFmtId="0" fontId="12" fillId="3" borderId="0" xfId="0" applyFont="1" applyFill="1" applyAlignment="1" applyProtection="1">
      <alignment vertical="center"/>
      <protection hidden="1"/>
    </xf>
    <xf numFmtId="0" fontId="0" fillId="3" borderId="0" xfId="0" applyFill="1" applyBorder="1" applyProtection="1">
      <protection hidden="1"/>
    </xf>
    <xf numFmtId="0" fontId="0" fillId="3" borderId="0" xfId="0" applyFill="1" applyBorder="1" applyAlignment="1" applyProtection="1">
      <alignment vertical="center"/>
      <protection hidden="1"/>
    </xf>
    <xf numFmtId="0" fontId="26" fillId="3" borderId="0" xfId="0" applyFont="1" applyFill="1" applyAlignment="1" applyProtection="1">
      <alignment vertical="top"/>
      <protection hidden="1"/>
    </xf>
    <xf numFmtId="0" fontId="23" fillId="3" borderId="0" xfId="0" applyFont="1" applyFill="1" applyProtection="1">
      <protection hidden="1"/>
    </xf>
    <xf numFmtId="0" fontId="27" fillId="3" borderId="0" xfId="0" applyFont="1" applyFill="1" applyAlignment="1" applyProtection="1">
      <protection hidden="1"/>
    </xf>
    <xf numFmtId="0" fontId="28" fillId="3" borderId="0" xfId="0" applyFont="1" applyFill="1" applyProtection="1">
      <protection hidden="1"/>
    </xf>
    <xf numFmtId="0" fontId="28" fillId="3" borderId="40" xfId="0" applyFont="1" applyFill="1" applyBorder="1" applyProtection="1">
      <protection hidden="1"/>
    </xf>
    <xf numFmtId="0" fontId="28" fillId="3" borderId="41" xfId="0" applyFont="1" applyFill="1" applyBorder="1" applyProtection="1">
      <protection hidden="1"/>
    </xf>
    <xf numFmtId="0" fontId="10" fillId="3" borderId="41" xfId="0" applyFont="1" applyFill="1" applyBorder="1" applyAlignment="1" applyProtection="1">
      <alignment vertical="top"/>
      <protection hidden="1"/>
    </xf>
    <xf numFmtId="0" fontId="28" fillId="3" borderId="42" xfId="0" applyFont="1" applyFill="1" applyBorder="1" applyProtection="1">
      <protection hidden="1"/>
    </xf>
    <xf numFmtId="0" fontId="28" fillId="3" borderId="43" xfId="0" applyFont="1" applyFill="1" applyBorder="1" applyProtection="1">
      <protection hidden="1"/>
    </xf>
    <xf numFmtId="0" fontId="29" fillId="3" borderId="0" xfId="0" applyFont="1" applyFill="1" applyBorder="1" applyProtection="1">
      <protection hidden="1"/>
    </xf>
    <xf numFmtId="0" fontId="28" fillId="3" borderId="0" xfId="0" applyFont="1" applyFill="1" applyBorder="1" applyProtection="1">
      <protection hidden="1"/>
    </xf>
    <xf numFmtId="0" fontId="10" fillId="3" borderId="0" xfId="0" applyFont="1" applyFill="1" applyBorder="1" applyAlignment="1" applyProtection="1">
      <alignment horizontal="center" vertical="top"/>
      <protection hidden="1"/>
    </xf>
    <xf numFmtId="0" fontId="28" fillId="3" borderId="44" xfId="0" applyFont="1" applyFill="1" applyBorder="1" applyProtection="1">
      <protection hidden="1"/>
    </xf>
    <xf numFmtId="0" fontId="29" fillId="3" borderId="0" xfId="0" applyFont="1" applyFill="1" applyBorder="1" applyAlignment="1" applyProtection="1">
      <alignment horizontal="center"/>
      <protection hidden="1"/>
    </xf>
    <xf numFmtId="0" fontId="28" fillId="3" borderId="0" xfId="0" applyFont="1" applyFill="1" applyBorder="1" applyAlignment="1" applyProtection="1">
      <alignment vertical="center"/>
      <protection hidden="1"/>
    </xf>
    <xf numFmtId="0" fontId="28" fillId="3" borderId="45" xfId="0" applyFont="1" applyFill="1" applyBorder="1" applyProtection="1">
      <protection hidden="1"/>
    </xf>
    <xf numFmtId="0" fontId="28" fillId="3" borderId="46" xfId="0" applyFont="1" applyFill="1" applyBorder="1" applyProtection="1">
      <protection hidden="1"/>
    </xf>
    <xf numFmtId="0" fontId="28" fillId="3" borderId="46" xfId="0" applyFont="1" applyFill="1" applyBorder="1" applyAlignment="1" applyProtection="1">
      <alignment vertical="center"/>
      <protection hidden="1"/>
    </xf>
    <xf numFmtId="0" fontId="28" fillId="3" borderId="47" xfId="0" applyFont="1" applyFill="1" applyBorder="1" applyProtection="1">
      <protection hidden="1"/>
    </xf>
    <xf numFmtId="0" fontId="30" fillId="3" borderId="0" xfId="0" applyFont="1" applyFill="1" applyProtection="1">
      <protection hidden="1"/>
    </xf>
    <xf numFmtId="0" fontId="31" fillId="3" borderId="0" xfId="0" applyFont="1" applyFill="1" applyProtection="1">
      <protection hidden="1"/>
    </xf>
    <xf numFmtId="0" fontId="31" fillId="3" borderId="0" xfId="0" applyFont="1" applyFill="1" applyBorder="1" applyAlignment="1" applyProtection="1">
      <alignment vertical="center"/>
      <protection hidden="1"/>
    </xf>
    <xf numFmtId="0" fontId="32" fillId="3" borderId="0" xfId="0" applyFont="1" applyFill="1" applyBorder="1" applyAlignment="1" applyProtection="1">
      <alignment vertical="center" wrapText="1"/>
      <protection hidden="1"/>
    </xf>
    <xf numFmtId="0" fontId="25" fillId="3" borderId="0" xfId="0" applyFont="1" applyFill="1" applyProtection="1">
      <protection hidden="1"/>
    </xf>
    <xf numFmtId="0" fontId="31" fillId="3" borderId="0" xfId="0" applyFont="1" applyFill="1" applyBorder="1" applyAlignment="1" applyProtection="1">
      <protection hidden="1"/>
    </xf>
    <xf numFmtId="0" fontId="31" fillId="3" borderId="0" xfId="0" applyFont="1" applyFill="1" applyBorder="1" applyProtection="1">
      <protection hidden="1"/>
    </xf>
    <xf numFmtId="0" fontId="12" fillId="9" borderId="37" xfId="0" applyFont="1" applyFill="1" applyBorder="1" applyProtection="1">
      <protection hidden="1"/>
    </xf>
    <xf numFmtId="0" fontId="12" fillId="9" borderId="0" xfId="0" applyFont="1" applyFill="1" applyBorder="1" applyProtection="1">
      <protection hidden="1"/>
    </xf>
    <xf numFmtId="0" fontId="12" fillId="9" borderId="31" xfId="0" applyFont="1" applyFill="1" applyBorder="1" applyProtection="1">
      <protection hidden="1"/>
    </xf>
    <xf numFmtId="0" fontId="20" fillId="9" borderId="0" xfId="0" applyFont="1" applyFill="1" applyBorder="1" applyAlignment="1" applyProtection="1">
      <alignment horizontal="center" vertical="center"/>
      <protection hidden="1"/>
    </xf>
    <xf numFmtId="0" fontId="12" fillId="9" borderId="31" xfId="0" applyFont="1" applyFill="1" applyBorder="1" applyAlignment="1" applyProtection="1">
      <alignment vertical="center"/>
      <protection hidden="1"/>
    </xf>
    <xf numFmtId="0" fontId="21" fillId="9" borderId="0" xfId="0" applyFont="1" applyFill="1" applyBorder="1" applyProtection="1">
      <protection hidden="1"/>
    </xf>
    <xf numFmtId="4" fontId="21" fillId="9" borderId="0" xfId="0" applyNumberFormat="1" applyFont="1" applyFill="1" applyBorder="1" applyAlignment="1" applyProtection="1">
      <alignment horizontal="center" vertical="center"/>
      <protection hidden="1"/>
    </xf>
    <xf numFmtId="0" fontId="12" fillId="9" borderId="39" xfId="0" applyFont="1" applyFill="1" applyBorder="1" applyProtection="1">
      <protection hidden="1"/>
    </xf>
    <xf numFmtId="0" fontId="12" fillId="9" borderId="25" xfId="0" applyFont="1" applyFill="1" applyBorder="1" applyProtection="1">
      <protection hidden="1"/>
    </xf>
    <xf numFmtId="0" fontId="22" fillId="9" borderId="0" xfId="0" applyFont="1" applyFill="1" applyBorder="1" applyAlignment="1" applyProtection="1">
      <alignment horizontal="left" vertical="center"/>
      <protection hidden="1"/>
    </xf>
    <xf numFmtId="0" fontId="21" fillId="9" borderId="0" xfId="0" applyFont="1" applyFill="1" applyBorder="1" applyAlignment="1" applyProtection="1">
      <alignment vertical="center"/>
      <protection hidden="1"/>
    </xf>
    <xf numFmtId="3" fontId="21" fillId="9" borderId="0" xfId="0" applyNumberFormat="1" applyFont="1" applyFill="1" applyBorder="1" applyAlignment="1" applyProtection="1">
      <alignment vertical="center"/>
      <protection hidden="1"/>
    </xf>
    <xf numFmtId="0" fontId="12" fillId="9" borderId="38" xfId="0" applyFont="1" applyFill="1" applyBorder="1" applyProtection="1">
      <protection hidden="1"/>
    </xf>
    <xf numFmtId="0" fontId="12" fillId="9" borderId="37" xfId="0" applyFont="1" applyFill="1" applyBorder="1" applyAlignment="1" applyProtection="1">
      <alignment vertical="center"/>
      <protection hidden="1"/>
    </xf>
    <xf numFmtId="0" fontId="12" fillId="9" borderId="0" xfId="0" applyFont="1" applyFill="1" applyBorder="1" applyAlignment="1" applyProtection="1">
      <alignment vertical="center"/>
      <protection hidden="1"/>
    </xf>
    <xf numFmtId="0" fontId="20" fillId="9" borderId="0" xfId="0" applyFont="1" applyFill="1" applyBorder="1" applyAlignment="1" applyProtection="1">
      <alignment vertical="center"/>
      <protection hidden="1"/>
    </xf>
    <xf numFmtId="0" fontId="12" fillId="9" borderId="34" xfId="0" applyFont="1" applyFill="1" applyBorder="1" applyProtection="1">
      <protection hidden="1"/>
    </xf>
    <xf numFmtId="0" fontId="12" fillId="9" borderId="35" xfId="0" applyFont="1" applyFill="1" applyBorder="1" applyProtection="1">
      <protection hidden="1"/>
    </xf>
    <xf numFmtId="0" fontId="12" fillId="9" borderId="36" xfId="0" applyFont="1" applyFill="1" applyBorder="1" applyProtection="1">
      <protection hidden="1"/>
    </xf>
    <xf numFmtId="0" fontId="12" fillId="9" borderId="0" xfId="0" applyFont="1" applyFill="1" applyAlignment="1" applyProtection="1">
      <alignment vertical="center"/>
      <protection hidden="1"/>
    </xf>
    <xf numFmtId="165" fontId="2" fillId="7" borderId="1" xfId="0" applyNumberFormat="1" applyFont="1" applyFill="1" applyBorder="1"/>
    <xf numFmtId="164" fontId="4" fillId="9" borderId="16" xfId="0" applyNumberFormat="1" applyFont="1" applyFill="1" applyBorder="1" applyAlignment="1" applyProtection="1">
      <alignment vertical="center"/>
      <protection hidden="1"/>
    </xf>
    <xf numFmtId="164" fontId="6" fillId="6" borderId="17" xfId="0" applyNumberFormat="1" applyFont="1" applyFill="1" applyBorder="1" applyAlignment="1" applyProtection="1">
      <alignment vertical="center"/>
      <protection hidden="1"/>
    </xf>
    <xf numFmtId="164" fontId="6" fillId="6" borderId="12" xfId="0" applyNumberFormat="1" applyFont="1" applyFill="1" applyBorder="1" applyAlignment="1" applyProtection="1">
      <alignment vertical="center"/>
      <protection hidden="1"/>
    </xf>
    <xf numFmtId="8" fontId="8" fillId="9" borderId="12" xfId="0" applyNumberFormat="1" applyFont="1" applyFill="1" applyBorder="1" applyAlignment="1" applyProtection="1">
      <alignment vertical="center"/>
      <protection hidden="1"/>
    </xf>
    <xf numFmtId="0" fontId="5" fillId="3" borderId="0" xfId="0" applyFont="1" applyFill="1" applyBorder="1" applyAlignment="1" applyProtection="1">
      <alignment vertical="center" wrapText="1"/>
      <protection hidden="1"/>
    </xf>
    <xf numFmtId="164" fontId="8" fillId="3" borderId="0" xfId="0" applyNumberFormat="1" applyFont="1" applyFill="1" applyBorder="1" applyAlignment="1" applyProtection="1">
      <alignment vertical="center"/>
      <protection hidden="1"/>
    </xf>
    <xf numFmtId="164" fontId="8" fillId="9" borderId="17" xfId="0" applyNumberFormat="1" applyFont="1" applyFill="1" applyBorder="1" applyAlignment="1" applyProtection="1">
      <alignment vertical="center"/>
      <protection hidden="1"/>
    </xf>
    <xf numFmtId="167" fontId="4" fillId="4" borderId="1" xfId="0" applyNumberFormat="1" applyFont="1" applyFill="1" applyBorder="1" applyAlignment="1" applyProtection="1">
      <alignment vertical="center"/>
      <protection locked="0"/>
    </xf>
    <xf numFmtId="167" fontId="4" fillId="4" borderId="8" xfId="0" applyNumberFormat="1" applyFont="1" applyFill="1" applyBorder="1" applyAlignment="1" applyProtection="1">
      <alignment vertical="center"/>
      <protection locked="0"/>
    </xf>
    <xf numFmtId="3" fontId="6" fillId="6" borderId="23" xfId="0" applyNumberFormat="1" applyFont="1" applyFill="1" applyBorder="1" applyAlignment="1" applyProtection="1">
      <alignment vertical="center"/>
      <protection hidden="1"/>
    </xf>
    <xf numFmtId="3" fontId="6" fillId="6" borderId="11" xfId="0" applyNumberFormat="1" applyFont="1" applyFill="1" applyBorder="1" applyAlignment="1" applyProtection="1">
      <alignment vertical="center"/>
      <protection hidden="1"/>
    </xf>
    <xf numFmtId="3" fontId="4" fillId="9" borderId="18" xfId="0" applyNumberFormat="1" applyFont="1" applyFill="1" applyBorder="1" applyAlignment="1" applyProtection="1">
      <alignment vertical="center"/>
      <protection hidden="1"/>
    </xf>
    <xf numFmtId="167" fontId="4" fillId="9" borderId="25" xfId="0" applyNumberFormat="1" applyFont="1" applyFill="1" applyBorder="1" applyAlignment="1" applyProtection="1">
      <alignment vertical="center"/>
      <protection hidden="1"/>
    </xf>
    <xf numFmtId="167" fontId="6" fillId="6" borderId="2" xfId="0" applyNumberFormat="1" applyFont="1" applyFill="1" applyBorder="1" applyAlignment="1" applyProtection="1">
      <alignment vertical="center"/>
      <protection hidden="1"/>
    </xf>
    <xf numFmtId="167" fontId="6" fillId="6" borderId="22" xfId="0" applyNumberFormat="1" applyFont="1" applyFill="1" applyBorder="1" applyAlignment="1" applyProtection="1">
      <alignment vertical="center"/>
      <protection hidden="1"/>
    </xf>
    <xf numFmtId="167" fontId="6" fillId="6" borderId="23" xfId="0" applyNumberFormat="1" applyFont="1" applyFill="1" applyBorder="1" applyAlignment="1" applyProtection="1">
      <alignment vertical="center"/>
      <protection hidden="1"/>
    </xf>
    <xf numFmtId="167" fontId="4" fillId="9" borderId="23" xfId="0" applyNumberFormat="1" applyFont="1" applyFill="1" applyBorder="1" applyAlignment="1" applyProtection="1">
      <alignment vertical="center"/>
      <protection hidden="1"/>
    </xf>
    <xf numFmtId="167" fontId="6" fillId="6" borderId="11" xfId="0" applyNumberFormat="1" applyFont="1" applyFill="1" applyBorder="1" applyAlignment="1" applyProtection="1">
      <alignment vertical="center"/>
      <protection hidden="1"/>
    </xf>
    <xf numFmtId="164" fontId="8" fillId="4" borderId="10" xfId="0" applyNumberFormat="1" applyFont="1" applyFill="1" applyBorder="1" applyAlignment="1" applyProtection="1">
      <alignment vertical="center"/>
      <protection locked="0"/>
    </xf>
    <xf numFmtId="167" fontId="4" fillId="9" borderId="18" xfId="0" applyNumberFormat="1" applyFont="1" applyFill="1" applyBorder="1" applyAlignment="1" applyProtection="1">
      <alignment vertical="center"/>
      <protection hidden="1"/>
    </xf>
    <xf numFmtId="167" fontId="6" fillId="2" borderId="3" xfId="0" applyNumberFormat="1" applyFont="1" applyFill="1" applyBorder="1" applyAlignment="1" applyProtection="1">
      <alignment horizontal="right" vertical="center"/>
      <protection hidden="1"/>
    </xf>
    <xf numFmtId="164" fontId="6" fillId="2" borderId="5" xfId="0" applyNumberFormat="1" applyFont="1" applyFill="1" applyBorder="1" applyAlignment="1" applyProtection="1">
      <alignment horizontal="right" vertical="center" wrapText="1"/>
      <protection hidden="1"/>
    </xf>
    <xf numFmtId="3" fontId="4" fillId="4" borderId="13" xfId="0" applyNumberFormat="1" applyFont="1" applyFill="1" applyBorder="1" applyAlignment="1" applyProtection="1">
      <alignment vertical="center"/>
      <protection locked="0"/>
    </xf>
    <xf numFmtId="3" fontId="4" fillId="4" borderId="1" xfId="0" applyNumberFormat="1" applyFont="1" applyFill="1" applyBorder="1" applyAlignment="1" applyProtection="1">
      <alignment vertical="center"/>
      <protection locked="0"/>
    </xf>
    <xf numFmtId="3" fontId="4" fillId="4" borderId="14" xfId="0" applyNumberFormat="1" applyFont="1" applyFill="1" applyBorder="1" applyAlignment="1" applyProtection="1">
      <alignment vertical="center"/>
      <protection locked="0"/>
    </xf>
    <xf numFmtId="0" fontId="10" fillId="8" borderId="4" xfId="0" applyFont="1" applyFill="1" applyBorder="1" applyAlignment="1" applyProtection="1">
      <alignment horizontal="center" vertical="center"/>
      <protection hidden="1"/>
    </xf>
    <xf numFmtId="167" fontId="6" fillId="2" borderId="4" xfId="0" applyNumberFormat="1" applyFont="1" applyFill="1" applyBorder="1" applyAlignment="1" applyProtection="1">
      <alignment horizontal="right" vertical="center"/>
      <protection hidden="1"/>
    </xf>
    <xf numFmtId="164" fontId="6" fillId="2" borderId="4" xfId="0" applyNumberFormat="1" applyFont="1" applyFill="1" applyBorder="1" applyAlignment="1" applyProtection="1">
      <alignment horizontal="right" vertical="center" wrapText="1"/>
      <protection hidden="1"/>
    </xf>
    <xf numFmtId="0" fontId="36" fillId="3" borderId="0" xfId="0" applyFont="1" applyFill="1" applyBorder="1" applyAlignment="1" applyProtection="1">
      <alignment vertical="center"/>
      <protection hidden="1"/>
    </xf>
    <xf numFmtId="164" fontId="5" fillId="8" borderId="10" xfId="0" applyNumberFormat="1" applyFont="1" applyFill="1" applyBorder="1" applyAlignment="1" applyProtection="1">
      <alignment vertical="center"/>
      <protection hidden="1"/>
    </xf>
    <xf numFmtId="164" fontId="8" fillId="10" borderId="17" xfId="0" applyNumberFormat="1" applyFont="1" applyFill="1" applyBorder="1" applyAlignment="1" applyProtection="1">
      <alignment horizontal="right" vertical="center"/>
      <protection hidden="1"/>
    </xf>
    <xf numFmtId="164" fontId="8" fillId="10" borderId="12" xfId="0" applyNumberFormat="1" applyFont="1" applyFill="1" applyBorder="1" applyAlignment="1" applyProtection="1">
      <alignment horizontal="right" vertical="center"/>
      <protection hidden="1"/>
    </xf>
    <xf numFmtId="164" fontId="5" fillId="3" borderId="0" xfId="0" applyNumberFormat="1" applyFont="1" applyFill="1" applyBorder="1" applyAlignment="1" applyProtection="1">
      <alignment vertical="center"/>
      <protection hidden="1"/>
    </xf>
    <xf numFmtId="0" fontId="5" fillId="8" borderId="26" xfId="0" applyFont="1" applyFill="1" applyBorder="1" applyAlignment="1" applyProtection="1">
      <alignment vertical="center"/>
      <protection hidden="1"/>
    </xf>
    <xf numFmtId="0" fontId="6" fillId="10" borderId="19" xfId="0" applyFont="1" applyFill="1" applyBorder="1" applyAlignment="1" applyProtection="1">
      <alignment vertical="center"/>
      <protection hidden="1"/>
    </xf>
    <xf numFmtId="0" fontId="6" fillId="10" borderId="21" xfId="0" applyFont="1" applyFill="1" applyBorder="1" applyAlignment="1" applyProtection="1">
      <alignment vertical="center"/>
      <protection hidden="1"/>
    </xf>
    <xf numFmtId="1" fontId="7" fillId="3" borderId="0" xfId="0" applyNumberFormat="1" applyFont="1" applyFill="1" applyAlignment="1" applyProtection="1">
      <alignment horizontal="center" vertical="center"/>
      <protection hidden="1"/>
    </xf>
    <xf numFmtId="1" fontId="7" fillId="3" borderId="0" xfId="0" applyNumberFormat="1" applyFont="1" applyFill="1" applyBorder="1" applyAlignment="1" applyProtection="1">
      <alignment horizontal="center" vertical="center"/>
      <protection hidden="1"/>
    </xf>
    <xf numFmtId="1" fontId="9" fillId="3" borderId="0" xfId="0" applyNumberFormat="1" applyFont="1" applyFill="1" applyBorder="1" applyAlignment="1" applyProtection="1">
      <alignment horizontal="center" vertical="center" wrapText="1"/>
      <protection hidden="1"/>
    </xf>
    <xf numFmtId="1" fontId="9" fillId="3" borderId="0" xfId="0" applyNumberFormat="1" applyFont="1" applyFill="1" applyBorder="1" applyAlignment="1" applyProtection="1">
      <alignment horizontal="center" vertical="center"/>
      <protection hidden="1"/>
    </xf>
    <xf numFmtId="0" fontId="5" fillId="8" borderId="7" xfId="0" applyFont="1" applyFill="1" applyBorder="1" applyAlignment="1" applyProtection="1">
      <alignment horizontal="center" vertical="center" wrapText="1"/>
      <protection hidden="1"/>
    </xf>
    <xf numFmtId="0" fontId="0" fillId="3" borderId="0" xfId="0" applyFill="1"/>
    <xf numFmtId="8" fontId="4" fillId="9" borderId="16" xfId="0" applyNumberFormat="1" applyFont="1" applyFill="1" applyBorder="1" applyAlignment="1" applyProtection="1">
      <alignment vertical="center"/>
      <protection hidden="1"/>
    </xf>
    <xf numFmtId="8" fontId="4" fillId="9" borderId="17" xfId="0" applyNumberFormat="1" applyFont="1" applyFill="1" applyBorder="1" applyAlignment="1" applyProtection="1">
      <alignment vertical="center"/>
      <protection hidden="1"/>
    </xf>
    <xf numFmtId="8" fontId="6" fillId="6" borderId="17" xfId="0" applyNumberFormat="1" applyFont="1" applyFill="1" applyBorder="1" applyAlignment="1" applyProtection="1">
      <alignment vertical="center"/>
      <protection hidden="1"/>
    </xf>
    <xf numFmtId="8" fontId="6" fillId="6" borderId="12" xfId="0" applyNumberFormat="1" applyFont="1" applyFill="1" applyBorder="1" applyAlignment="1" applyProtection="1">
      <alignment vertical="center"/>
      <protection hidden="1"/>
    </xf>
    <xf numFmtId="0" fontId="19" fillId="3" borderId="0" xfId="2" applyFill="1" applyAlignment="1" applyProtection="1">
      <alignment vertical="center"/>
      <protection hidden="1"/>
    </xf>
    <xf numFmtId="164" fontId="38" fillId="10" borderId="17" xfId="0" applyNumberFormat="1" applyFont="1" applyFill="1" applyBorder="1" applyAlignment="1" applyProtection="1">
      <alignment horizontal="right" vertical="center"/>
      <protection hidden="1"/>
    </xf>
    <xf numFmtId="0" fontId="39" fillId="3" borderId="0" xfId="0" applyFont="1" applyFill="1" applyAlignment="1" applyProtection="1">
      <alignment vertical="center"/>
      <protection hidden="1"/>
    </xf>
    <xf numFmtId="0" fontId="40" fillId="3" borderId="0" xfId="0" applyFont="1" applyFill="1"/>
    <xf numFmtId="164" fontId="38" fillId="10" borderId="12" xfId="0" applyNumberFormat="1" applyFont="1" applyFill="1" applyBorder="1" applyAlignment="1" applyProtection="1">
      <alignment horizontal="right" vertical="center"/>
      <protection hidden="1"/>
    </xf>
    <xf numFmtId="0" fontId="41" fillId="3" borderId="0" xfId="0" applyFont="1" applyFill="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39" fillId="3" borderId="0" xfId="0" applyFont="1" applyFill="1" applyAlignment="1" applyProtection="1">
      <alignment horizontal="center" vertical="center"/>
      <protection hidden="1"/>
    </xf>
    <xf numFmtId="0" fontId="37" fillId="6" borderId="48" xfId="0" applyFont="1" applyFill="1" applyBorder="1" applyAlignment="1" applyProtection="1">
      <alignment horizontal="center" vertical="center"/>
      <protection hidden="1"/>
    </xf>
    <xf numFmtId="0" fontId="37" fillId="6" borderId="19" xfId="0" applyFont="1" applyFill="1" applyBorder="1" applyAlignment="1" applyProtection="1">
      <alignment horizontal="left" vertical="center" indent="1"/>
      <protection hidden="1"/>
    </xf>
    <xf numFmtId="0" fontId="25" fillId="3" borderId="0" xfId="0" applyFont="1" applyFill="1" applyBorder="1" applyAlignment="1" applyProtection="1">
      <alignment horizontal="center" vertical="center"/>
      <protection hidden="1"/>
    </xf>
    <xf numFmtId="0" fontId="35" fillId="3" borderId="0" xfId="0" applyFont="1" applyFill="1" applyProtection="1">
      <protection hidden="1"/>
    </xf>
    <xf numFmtId="0" fontId="31" fillId="3" borderId="0" xfId="0" applyFont="1" applyFill="1" applyBorder="1" applyAlignment="1" applyProtection="1">
      <alignment horizontal="left" indent="1"/>
      <protection hidden="1"/>
    </xf>
    <xf numFmtId="0" fontId="33" fillId="3" borderId="0" xfId="0" applyFont="1" applyFill="1" applyBorder="1" applyAlignment="1" applyProtection="1">
      <alignment horizontal="left" indent="1"/>
      <protection hidden="1"/>
    </xf>
    <xf numFmtId="0" fontId="25" fillId="3" borderId="0" xfId="0" applyFont="1" applyFill="1" applyBorder="1" applyProtection="1">
      <protection hidden="1"/>
    </xf>
    <xf numFmtId="0" fontId="42" fillId="3" borderId="0" xfId="0" applyFont="1" applyFill="1" applyBorder="1" applyProtection="1">
      <protection hidden="1"/>
    </xf>
    <xf numFmtId="0" fontId="31" fillId="3" borderId="0" xfId="0" applyFont="1" applyFill="1" applyAlignment="1" applyProtection="1">
      <protection hidden="1"/>
    </xf>
    <xf numFmtId="0" fontId="25" fillId="3" borderId="0" xfId="0" applyFont="1" applyFill="1" applyBorder="1" applyAlignment="1" applyProtection="1">
      <alignment vertical="center"/>
      <protection hidden="1"/>
    </xf>
    <xf numFmtId="0" fontId="25" fillId="3" borderId="0" xfId="0" applyFont="1" applyFill="1" applyBorder="1" applyAlignment="1" applyProtection="1">
      <alignment vertical="center" wrapText="1"/>
      <protection hidden="1"/>
    </xf>
    <xf numFmtId="0" fontId="31" fillId="3" borderId="0" xfId="0" applyFont="1" applyFill="1" applyBorder="1" applyAlignment="1" applyProtection="1">
      <alignment vertical="center" wrapText="1"/>
      <protection hidden="1"/>
    </xf>
    <xf numFmtId="0" fontId="31" fillId="3" borderId="0" xfId="0" applyFont="1" applyFill="1" applyBorder="1" applyAlignment="1" applyProtection="1">
      <alignment wrapText="1"/>
      <protection hidden="1"/>
    </xf>
    <xf numFmtId="0" fontId="31" fillId="3" borderId="0" xfId="0" applyFont="1" applyFill="1" applyAlignment="1" applyProtection="1">
      <alignment wrapText="1"/>
      <protection hidden="1"/>
    </xf>
    <xf numFmtId="0" fontId="25" fillId="3" borderId="0" xfId="0" applyFont="1" applyFill="1" applyBorder="1" applyAlignment="1" applyProtection="1">
      <alignment wrapText="1"/>
      <protection hidden="1"/>
    </xf>
    <xf numFmtId="0" fontId="31" fillId="3" borderId="0" xfId="0" applyFont="1" applyFill="1" applyAlignment="1" applyProtection="1">
      <alignment vertical="center" wrapText="1"/>
      <protection hidden="1"/>
    </xf>
    <xf numFmtId="0" fontId="31" fillId="3" borderId="0" xfId="0" applyFont="1" applyFill="1" applyAlignment="1" applyProtection="1">
      <alignment vertical="center"/>
      <protection hidden="1"/>
    </xf>
    <xf numFmtId="0" fontId="28" fillId="3" borderId="0" xfId="0" applyFont="1" applyFill="1" applyAlignment="1" applyProtection="1">
      <alignment vertical="center"/>
      <protection hidden="1"/>
    </xf>
    <xf numFmtId="0" fontId="5" fillId="8" borderId="9" xfId="0" applyFont="1" applyFill="1" applyBorder="1" applyAlignment="1" applyProtection="1">
      <alignment horizontal="left" vertical="center" wrapText="1"/>
      <protection hidden="1"/>
    </xf>
    <xf numFmtId="0" fontId="21" fillId="8" borderId="32" xfId="0" applyFont="1" applyFill="1" applyBorder="1" applyAlignment="1" applyProtection="1">
      <alignment vertical="center"/>
      <protection hidden="1"/>
    </xf>
    <xf numFmtId="0" fontId="21" fillId="8" borderId="2" xfId="0" applyFont="1" applyFill="1" applyBorder="1" applyAlignment="1" applyProtection="1">
      <alignment vertical="center"/>
      <protection hidden="1"/>
    </xf>
    <xf numFmtId="0" fontId="22" fillId="8" borderId="33" xfId="0" applyFont="1" applyFill="1" applyBorder="1" applyAlignment="1" applyProtection="1">
      <alignment vertical="center"/>
      <protection hidden="1"/>
    </xf>
    <xf numFmtId="0" fontId="37" fillId="10" borderId="19" xfId="0" applyFont="1" applyFill="1" applyBorder="1" applyAlignment="1" applyProtection="1">
      <alignment horizontal="left" vertical="center" wrapText="1"/>
      <protection hidden="1"/>
    </xf>
    <xf numFmtId="0" fontId="37" fillId="10" borderId="21" xfId="0" applyFont="1" applyFill="1" applyBorder="1" applyAlignment="1" applyProtection="1">
      <alignment horizontal="left" vertical="center" wrapText="1"/>
      <protection hidden="1"/>
    </xf>
    <xf numFmtId="44" fontId="0" fillId="5" borderId="1" xfId="1" applyNumberFormat="1" applyFont="1" applyFill="1" applyBorder="1"/>
    <xf numFmtId="168" fontId="2" fillId="0" borderId="1" xfId="1" applyNumberFormat="1" applyFont="1" applyBorder="1" applyAlignment="1">
      <alignment horizontal="center"/>
    </xf>
    <xf numFmtId="0" fontId="0" fillId="0" borderId="1" xfId="0" applyBorder="1"/>
    <xf numFmtId="166" fontId="0" fillId="0" borderId="1" xfId="0" applyNumberFormat="1" applyBorder="1"/>
    <xf numFmtId="0" fontId="2" fillId="6" borderId="1" xfId="0" applyFont="1" applyFill="1" applyBorder="1"/>
    <xf numFmtId="0" fontId="31" fillId="3" borderId="0" xfId="0" applyFont="1" applyFill="1" applyBorder="1" applyAlignment="1" applyProtection="1">
      <alignment horizontal="left" vertical="center" wrapText="1"/>
      <protection hidden="1"/>
    </xf>
    <xf numFmtId="0" fontId="31" fillId="3" borderId="0" xfId="0" applyFont="1" applyFill="1" applyAlignment="1" applyProtection="1">
      <alignment horizontal="left" vertical="center" wrapText="1"/>
      <protection hidden="1"/>
    </xf>
    <xf numFmtId="8" fontId="23" fillId="9" borderId="1" xfId="0" applyNumberFormat="1" applyFont="1" applyFill="1" applyBorder="1" applyAlignment="1" applyProtection="1">
      <alignment horizontal="right" vertical="center"/>
      <protection hidden="1"/>
    </xf>
    <xf numFmtId="0" fontId="19" fillId="3" borderId="0" xfId="2" applyFill="1" applyBorder="1" applyAlignment="1" applyProtection="1">
      <alignment horizontal="left" vertical="center"/>
      <protection hidden="1"/>
    </xf>
    <xf numFmtId="8" fontId="20" fillId="9" borderId="33" xfId="0" applyNumberFormat="1" applyFont="1" applyFill="1" applyBorder="1" applyAlignment="1" applyProtection="1">
      <alignment horizontal="right" vertical="center"/>
      <protection hidden="1"/>
    </xf>
    <xf numFmtId="8" fontId="20" fillId="9" borderId="32" xfId="0" applyNumberFormat="1" applyFont="1" applyFill="1" applyBorder="1" applyAlignment="1" applyProtection="1">
      <alignment horizontal="right" vertical="center"/>
      <protection hidden="1"/>
    </xf>
    <xf numFmtId="8" fontId="20" fillId="9" borderId="2" xfId="0" applyNumberFormat="1" applyFont="1" applyFill="1" applyBorder="1" applyAlignment="1" applyProtection="1">
      <alignment horizontal="right" vertical="center"/>
      <protection hidden="1"/>
    </xf>
    <xf numFmtId="0" fontId="13" fillId="3" borderId="0" xfId="0" applyFont="1" applyFill="1" applyAlignment="1" applyProtection="1">
      <alignment horizontal="left" vertical="center" indent="7"/>
      <protection hidden="1"/>
    </xf>
    <xf numFmtId="0" fontId="14" fillId="3" borderId="0" xfId="0" applyFont="1" applyFill="1" applyAlignment="1" applyProtection="1">
      <alignment horizontal="left" vertical="center" shrinkToFit="1"/>
      <protection hidden="1"/>
    </xf>
    <xf numFmtId="0" fontId="15" fillId="3" borderId="0" xfId="0" applyFont="1" applyFill="1" applyAlignment="1" applyProtection="1">
      <alignment horizontal="left" vertical="center"/>
      <protection hidden="1"/>
    </xf>
    <xf numFmtId="0" fontId="16" fillId="3" borderId="0" xfId="0" applyFont="1" applyFill="1" applyAlignment="1" applyProtection="1">
      <alignment horizontal="left" vertical="center" wrapText="1"/>
      <protection hidden="1"/>
    </xf>
    <xf numFmtId="0" fontId="18" fillId="8" borderId="1" xfId="0" applyFont="1" applyFill="1" applyBorder="1" applyAlignment="1" applyProtection="1">
      <alignment horizontal="center" vertical="top"/>
      <protection hidden="1"/>
    </xf>
    <xf numFmtId="0" fontId="11" fillId="8" borderId="33" xfId="0" applyFont="1" applyFill="1" applyBorder="1" applyAlignment="1" applyProtection="1">
      <alignment horizontal="center" vertical="center" wrapText="1"/>
      <protection hidden="1"/>
    </xf>
    <xf numFmtId="0" fontId="11" fillId="8" borderId="32" xfId="0" applyFont="1" applyFill="1" applyBorder="1" applyAlignment="1" applyProtection="1">
      <alignment horizontal="center" vertical="center"/>
      <protection hidden="1"/>
    </xf>
    <xf numFmtId="0" fontId="11" fillId="8" borderId="2" xfId="0" applyFont="1" applyFill="1" applyBorder="1" applyAlignment="1" applyProtection="1">
      <alignment horizontal="center" vertical="center"/>
      <protection hidden="1"/>
    </xf>
    <xf numFmtId="0" fontId="11" fillId="8" borderId="32" xfId="0" applyFont="1" applyFill="1" applyBorder="1" applyAlignment="1" applyProtection="1">
      <alignment horizontal="center" vertical="center" wrapText="1"/>
      <protection hidden="1"/>
    </xf>
    <xf numFmtId="0" fontId="11" fillId="8" borderId="2" xfId="0" applyFont="1" applyFill="1" applyBorder="1" applyAlignment="1" applyProtection="1">
      <alignment horizontal="center" vertical="center" wrapText="1"/>
      <protection hidden="1"/>
    </xf>
    <xf numFmtId="0" fontId="11" fillId="8" borderId="33" xfId="0" applyFont="1" applyFill="1" applyBorder="1" applyAlignment="1" applyProtection="1">
      <alignment horizontal="center" vertical="center"/>
      <protection hidden="1"/>
    </xf>
    <xf numFmtId="0" fontId="22" fillId="8" borderId="1" xfId="0" applyFont="1" applyFill="1" applyBorder="1" applyAlignment="1" applyProtection="1">
      <alignment horizontal="left" vertical="center"/>
      <protection hidden="1"/>
    </xf>
    <xf numFmtId="0" fontId="37" fillId="6" borderId="19" xfId="0" applyFont="1" applyFill="1" applyBorder="1" applyAlignment="1" applyProtection="1">
      <alignment horizontal="left" vertical="center" indent="1"/>
      <protection hidden="1"/>
    </xf>
    <xf numFmtId="0" fontId="37" fillId="6" borderId="32" xfId="0" applyFont="1" applyFill="1" applyBorder="1" applyAlignment="1" applyProtection="1">
      <alignment horizontal="left" vertical="center" indent="1"/>
      <protection hidden="1"/>
    </xf>
    <xf numFmtId="0" fontId="37" fillId="6" borderId="48" xfId="0" applyFont="1" applyFill="1" applyBorder="1" applyAlignment="1" applyProtection="1">
      <alignment horizontal="left" vertical="center" indent="1"/>
      <protection hidden="1"/>
    </xf>
    <xf numFmtId="0" fontId="37" fillId="10" borderId="21" xfId="0" applyFont="1" applyFill="1" applyBorder="1" applyAlignment="1" applyProtection="1">
      <alignment horizontal="left" vertical="center"/>
      <protection hidden="1"/>
    </xf>
    <xf numFmtId="0" fontId="37" fillId="10" borderId="22" xfId="0" applyFont="1" applyFill="1" applyBorder="1" applyAlignment="1" applyProtection="1">
      <alignment horizontal="left" vertical="center"/>
      <protection hidden="1"/>
    </xf>
    <xf numFmtId="0" fontId="37" fillId="10" borderId="19" xfId="0" applyFont="1" applyFill="1" applyBorder="1" applyAlignment="1" applyProtection="1">
      <alignment horizontal="left" vertical="center"/>
      <protection hidden="1"/>
    </xf>
    <xf numFmtId="0" fontId="37" fillId="10" borderId="2" xfId="0" applyFont="1" applyFill="1" applyBorder="1" applyAlignment="1" applyProtection="1">
      <alignment horizontal="left" vertical="center"/>
      <protection hidden="1"/>
    </xf>
    <xf numFmtId="0" fontId="5" fillId="8" borderId="26" xfId="0" applyFont="1" applyFill="1" applyBorder="1" applyAlignment="1" applyProtection="1">
      <alignment horizontal="left" vertical="center"/>
      <protection hidden="1"/>
    </xf>
    <xf numFmtId="0" fontId="5" fillId="8" borderId="50" xfId="0" applyFont="1" applyFill="1" applyBorder="1" applyAlignment="1" applyProtection="1">
      <alignment horizontal="left" vertical="center"/>
      <protection hidden="1"/>
    </xf>
    <xf numFmtId="0" fontId="5" fillId="8" borderId="20" xfId="0" applyFont="1" applyFill="1" applyBorder="1" applyAlignment="1" applyProtection="1">
      <alignment horizontal="center" vertical="center" wrapText="1"/>
      <protection hidden="1"/>
    </xf>
    <xf numFmtId="0" fontId="5" fillId="8" borderId="15" xfId="0" applyFont="1" applyFill="1" applyBorder="1" applyAlignment="1" applyProtection="1">
      <alignment horizontal="center" vertical="center" wrapText="1"/>
      <protection hidden="1"/>
    </xf>
    <xf numFmtId="0" fontId="5" fillId="8" borderId="53" xfId="0" applyFont="1" applyFill="1" applyBorder="1" applyAlignment="1" applyProtection="1">
      <alignment horizontal="center" vertical="center" wrapText="1"/>
      <protection hidden="1"/>
    </xf>
    <xf numFmtId="0" fontId="5" fillId="8" borderId="30"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8" borderId="55" xfId="0" applyFont="1" applyFill="1" applyBorder="1" applyAlignment="1" applyProtection="1">
      <alignment horizontal="center" vertical="center" wrapText="1"/>
      <protection hidden="1"/>
    </xf>
    <xf numFmtId="0" fontId="11" fillId="8" borderId="26" xfId="0" applyFont="1" applyFill="1" applyBorder="1" applyAlignment="1" applyProtection="1">
      <alignment horizontal="center" vertical="center" wrapText="1"/>
      <protection hidden="1"/>
    </xf>
    <xf numFmtId="0" fontId="11" fillId="8" borderId="49" xfId="0" applyFont="1" applyFill="1" applyBorder="1" applyAlignment="1" applyProtection="1">
      <alignment horizontal="center" vertical="center" wrapText="1"/>
      <protection hidden="1"/>
    </xf>
    <xf numFmtId="0" fontId="6" fillId="6" borderId="33" xfId="0" applyFont="1" applyFill="1" applyBorder="1" applyAlignment="1" applyProtection="1">
      <alignment horizontal="left" vertical="center" indent="1"/>
      <protection hidden="1"/>
    </xf>
    <xf numFmtId="0" fontId="6" fillId="6" borderId="32" xfId="0" applyFont="1" applyFill="1" applyBorder="1" applyAlignment="1" applyProtection="1">
      <alignment horizontal="left" vertical="center" indent="1"/>
      <protection hidden="1"/>
    </xf>
    <xf numFmtId="0" fontId="6" fillId="6" borderId="2" xfId="0" applyFont="1" applyFill="1" applyBorder="1" applyAlignment="1" applyProtection="1">
      <alignment horizontal="left" vertical="center" indent="1"/>
      <protection hidden="1"/>
    </xf>
    <xf numFmtId="0" fontId="4" fillId="4" borderId="1" xfId="0" applyFont="1" applyFill="1" applyBorder="1" applyAlignment="1" applyProtection="1">
      <alignment horizontal="center" vertical="center" wrapText="1"/>
      <protection locked="0"/>
    </xf>
    <xf numFmtId="0" fontId="11" fillId="8" borderId="56"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7" xfId="0" applyFont="1" applyFill="1" applyBorder="1" applyAlignment="1" applyProtection="1">
      <alignment horizontal="center" vertical="center" wrapText="1"/>
      <protection hidden="1"/>
    </xf>
    <xf numFmtId="0" fontId="5" fillId="8" borderId="54" xfId="0" applyFont="1" applyFill="1" applyBorder="1" applyAlignment="1" applyProtection="1">
      <alignment horizontal="center" vertical="center" wrapText="1"/>
      <protection hidden="1"/>
    </xf>
    <xf numFmtId="0" fontId="6" fillId="6" borderId="29" xfId="0" applyFont="1" applyFill="1" applyBorder="1" applyAlignment="1" applyProtection="1">
      <alignment horizontal="left" vertical="center" indent="1"/>
      <protection hidden="1"/>
    </xf>
    <xf numFmtId="0" fontId="6" fillId="6" borderId="28" xfId="0" applyFont="1" applyFill="1" applyBorder="1" applyAlignment="1" applyProtection="1">
      <alignment horizontal="left" vertical="center" indent="1"/>
      <protection hidden="1"/>
    </xf>
    <xf numFmtId="0" fontId="6" fillId="6" borderId="22" xfId="0" applyFont="1" applyFill="1" applyBorder="1" applyAlignment="1" applyProtection="1">
      <alignment horizontal="left" vertical="center" indent="1"/>
      <protection hidden="1"/>
    </xf>
    <xf numFmtId="0" fontId="8" fillId="6" borderId="23"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8"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wrapText="1"/>
      <protection locked="0"/>
    </xf>
    <xf numFmtId="0" fontId="19" fillId="3" borderId="0" xfId="2" applyFill="1" applyAlignment="1" applyProtection="1">
      <alignment horizontal="left" vertical="center" indent="1"/>
      <protection hidden="1"/>
    </xf>
    <xf numFmtId="0" fontId="5" fillId="8" borderId="9" xfId="0" applyFont="1" applyFill="1" applyBorder="1" applyAlignment="1" applyProtection="1">
      <alignment horizontal="left" vertical="center" wrapText="1"/>
      <protection hidden="1"/>
    </xf>
    <xf numFmtId="0" fontId="5" fillId="8" borderId="13" xfId="0" applyFont="1" applyFill="1" applyBorder="1" applyAlignment="1" applyProtection="1">
      <alignment horizontal="left" vertical="center" wrapText="1"/>
      <protection hidden="1"/>
    </xf>
    <xf numFmtId="0" fontId="5" fillId="8" borderId="11" xfId="0" applyFont="1" applyFill="1" applyBorder="1" applyAlignment="1" applyProtection="1">
      <alignment horizontal="left" vertical="center" wrapText="1"/>
      <protection hidden="1"/>
    </xf>
    <xf numFmtId="0" fontId="5" fillId="8" borderId="14" xfId="0" applyFont="1" applyFill="1" applyBorder="1" applyAlignment="1" applyProtection="1">
      <alignment horizontal="left" vertical="center" wrapText="1"/>
      <protection hidden="1"/>
    </xf>
    <xf numFmtId="0" fontId="5" fillId="8" borderId="23" xfId="0" applyFont="1" applyFill="1" applyBorder="1" applyAlignment="1" applyProtection="1">
      <alignment horizontal="left" vertical="center" wrapText="1"/>
      <protection hidden="1"/>
    </xf>
    <xf numFmtId="0" fontId="5" fillId="8" borderId="1" xfId="0" applyFont="1" applyFill="1" applyBorder="1" applyAlignment="1" applyProtection="1">
      <alignment horizontal="left" vertical="center" wrapText="1"/>
      <protection hidden="1"/>
    </xf>
    <xf numFmtId="0" fontId="10" fillId="8" borderId="27" xfId="0" applyFont="1" applyFill="1" applyBorder="1" applyAlignment="1" applyProtection="1">
      <alignment horizontal="left" vertical="center" indent="1"/>
      <protection hidden="1"/>
    </xf>
    <xf numFmtId="0" fontId="10" fillId="8" borderId="51" xfId="0" applyFont="1" applyFill="1" applyBorder="1" applyAlignment="1" applyProtection="1">
      <alignment horizontal="left" vertical="center" indent="1"/>
      <protection hidden="1"/>
    </xf>
    <xf numFmtId="0" fontId="10" fillId="8" borderId="52" xfId="0" applyFont="1" applyFill="1" applyBorder="1" applyAlignment="1" applyProtection="1">
      <alignment horizontal="left" vertical="center" indent="1"/>
      <protection hidden="1"/>
    </xf>
    <xf numFmtId="0" fontId="6" fillId="6" borderId="19" xfId="0" applyFont="1" applyFill="1" applyBorder="1" applyAlignment="1" applyProtection="1">
      <alignment horizontal="left" vertical="center" indent="1"/>
      <protection hidden="1"/>
    </xf>
    <xf numFmtId="0" fontId="6" fillId="6" borderId="48" xfId="0" applyFont="1" applyFill="1" applyBorder="1" applyAlignment="1" applyProtection="1">
      <alignment horizontal="left" vertical="center" indent="1"/>
      <protection hidden="1"/>
    </xf>
  </cellXfs>
  <cellStyles count="4">
    <cellStyle name="Excel Built-in Normal 1" xfId="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53976</xdr:colOff>
      <xdr:row>0</xdr:row>
      <xdr:rowOff>123823</xdr:rowOff>
    </xdr:from>
    <xdr:to>
      <xdr:col>27</xdr:col>
      <xdr:colOff>216825</xdr:colOff>
      <xdr:row>3</xdr:row>
      <xdr:rowOff>280146</xdr:rowOff>
    </xdr:to>
    <xdr:pic>
      <xdr:nvPicPr>
        <xdr:cNvPr id="2" name="Obrázek 1"/>
        <xdr:cNvPicPr>
          <a:picLocks noChangeAspect="1"/>
        </xdr:cNvPicPr>
      </xdr:nvPicPr>
      <xdr:blipFill>
        <a:blip xmlns:r="http://schemas.openxmlformats.org/officeDocument/2006/relationships" r:embed="rId1"/>
        <a:stretch>
          <a:fillRect/>
        </a:stretch>
      </xdr:blipFill>
      <xdr:spPr>
        <a:xfrm>
          <a:off x="210858" y="123823"/>
          <a:ext cx="10035232" cy="694205"/>
        </a:xfrm>
        <a:prstGeom prst="rect">
          <a:avLst/>
        </a:prstGeom>
      </xdr:spPr>
    </xdr:pic>
    <xdr:clientData/>
  </xdr:twoCellAnchor>
  <xdr:twoCellAnchor editAs="oneCell">
    <xdr:from>
      <xdr:col>16</xdr:col>
      <xdr:colOff>267260</xdr:colOff>
      <xdr:row>4</xdr:row>
      <xdr:rowOff>154467</xdr:rowOff>
    </xdr:from>
    <xdr:to>
      <xdr:col>27</xdr:col>
      <xdr:colOff>218514</xdr:colOff>
      <xdr:row>5</xdr:row>
      <xdr:rowOff>191333</xdr:rowOff>
    </xdr:to>
    <xdr:pic>
      <xdr:nvPicPr>
        <xdr:cNvPr id="3" name="Obrázek 2" descr="http://www.msmt.cz/uploads/OP_VVV/Pravidla_pro_publicitu/logolinky/Logolink_OP_VVV_hor_barva_cz.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287" t="15693" r="2703" b="12178"/>
        <a:stretch/>
      </xdr:blipFill>
      <xdr:spPr bwMode="auto">
        <a:xfrm>
          <a:off x="6127936" y="1028526"/>
          <a:ext cx="4119843" cy="686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haj/Desktop/V&#253;zvy/Mobility%20-%20kalkula&#269;ka/02_17_050/Kalkulacka%20mobilit%2002_17_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KA1_příjezdy juniorů"/>
      <sheetName val="KA1_příjezdy seniorů"/>
      <sheetName val="KA2_výjezdy juniorů"/>
      <sheetName val="KA2_výjezdy seniorů"/>
      <sheetName val="MPN"/>
      <sheetName val="data"/>
    </sheetNames>
    <sheetDataSet>
      <sheetData sheetId="0"/>
      <sheetData sheetId="1"/>
      <sheetData sheetId="2"/>
      <sheetData sheetId="3"/>
      <sheetData sheetId="4"/>
      <sheetData sheetId="5"/>
      <sheetData sheetId="6">
        <row r="2">
          <cell r="F2" t="str">
            <v>Albánie                           0,908</v>
          </cell>
          <cell r="P2" t="str">
            <v>Ano</v>
          </cell>
        </row>
        <row r="3">
          <cell r="F3" t="str">
            <v>Alžírsko                           0,975</v>
          </cell>
          <cell r="P3" t="str">
            <v>Ne</v>
          </cell>
        </row>
        <row r="4">
          <cell r="F4" t="str">
            <v>Angola                            1,368</v>
          </cell>
        </row>
        <row r="5">
          <cell r="F5" t="str">
            <v>Argentina                      0,698</v>
          </cell>
        </row>
        <row r="6">
          <cell r="F6" t="str">
            <v>Arménie                         1,073</v>
          </cell>
        </row>
        <row r="7">
          <cell r="F7" t="str">
            <v>Austrálie                        1,253</v>
          </cell>
        </row>
        <row r="8">
          <cell r="F8" t="str">
            <v>Ázerbájdžán                  1,110</v>
          </cell>
        </row>
        <row r="9">
          <cell r="F9" t="str">
            <v>Bangladéš                      0,563</v>
          </cell>
        </row>
        <row r="10">
          <cell r="F10" t="str">
            <v>Barbados                        1,391</v>
          </cell>
        </row>
        <row r="11">
          <cell r="F11" t="str">
            <v>Belgie                              1,193</v>
          </cell>
        </row>
        <row r="12">
          <cell r="F12" t="str">
            <v>Belize                              0,899</v>
          </cell>
        </row>
        <row r="13">
          <cell r="F13" t="str">
            <v>Bělorusko                      0,776</v>
          </cell>
        </row>
        <row r="14">
          <cell r="F14" t="str">
            <v>Benin                               1,105</v>
          </cell>
        </row>
        <row r="15">
          <cell r="F15" t="str">
            <v>Bermudy                        1,808</v>
          </cell>
        </row>
        <row r="16">
          <cell r="F16" t="str">
            <v>Bolívie                             0,612</v>
          </cell>
        </row>
        <row r="17">
          <cell r="F17" t="str">
            <v>Bosna a Hercegovina 0,878</v>
          </cell>
        </row>
        <row r="18">
          <cell r="F18" t="str">
            <v>Botswana                       0,660</v>
          </cell>
        </row>
        <row r="19">
          <cell r="F19" t="str">
            <v>Brazílie                            1,098</v>
          </cell>
        </row>
        <row r="20">
          <cell r="F20" t="str">
            <v>Bulharsko                       0,853</v>
          </cell>
        </row>
        <row r="21">
          <cell r="F21" t="str">
            <v>Burkina Faso                 1,119</v>
          </cell>
        </row>
        <row r="22">
          <cell r="F22" t="str">
            <v>Čad                                   1,495</v>
          </cell>
        </row>
        <row r="23">
          <cell r="F23" t="str">
            <v>Černá Hora                    0,798</v>
          </cell>
        </row>
        <row r="24">
          <cell r="F24" t="str">
            <v>Čína                                  1,014</v>
          </cell>
        </row>
        <row r="25">
          <cell r="F25" t="str">
            <v>Dánsko                            1,615</v>
          </cell>
        </row>
        <row r="26">
          <cell r="F26" t="str">
            <v>Dem rep Kongo           1,523</v>
          </cell>
        </row>
        <row r="27">
          <cell r="F27" t="str">
            <v>Dominikánská rep      0,798</v>
          </cell>
        </row>
        <row r="28">
          <cell r="F28" t="str">
            <v>Džibutsko                       1,115</v>
          </cell>
        </row>
        <row r="29">
          <cell r="F29" t="str">
            <v>Egypt                                0,580</v>
          </cell>
        </row>
        <row r="30">
          <cell r="F30" t="str">
            <v>Ekvádor                           0,821</v>
          </cell>
        </row>
        <row r="31">
          <cell r="F31" t="str">
            <v>Eritrea                             0,730</v>
          </cell>
        </row>
        <row r="32">
          <cell r="F32" t="str">
            <v>Estonsko                         0,934</v>
          </cell>
        </row>
        <row r="33">
          <cell r="F33" t="str">
            <v>Etiopie                            1,017</v>
          </cell>
        </row>
        <row r="34">
          <cell r="F34" t="str">
            <v>Faerské ostrovy          1,600</v>
          </cell>
        </row>
        <row r="35">
          <cell r="F35" t="str">
            <v>Fidži                                 0,813</v>
          </cell>
        </row>
        <row r="36">
          <cell r="F36" t="str">
            <v>Filipíny                            0,785</v>
          </cell>
        </row>
        <row r="37">
          <cell r="F37" t="str">
            <v>Finsko                             1,391</v>
          </cell>
        </row>
        <row r="38">
          <cell r="F38" t="str">
            <v>Francie                            1,325</v>
          </cell>
        </row>
        <row r="39">
          <cell r="F39" t="str">
            <v>Gabon                             1,350</v>
          </cell>
        </row>
        <row r="40">
          <cell r="F40" t="str">
            <v>Gambie                           0,808</v>
          </cell>
        </row>
        <row r="41">
          <cell r="F41" t="str">
            <v>Ghana                              0,814</v>
          </cell>
        </row>
        <row r="42">
          <cell r="F42" t="str">
            <v>Gruzie                              1,068</v>
          </cell>
        </row>
        <row r="43">
          <cell r="F43" t="str">
            <v>Guatemala                     0,940</v>
          </cell>
        </row>
        <row r="44">
          <cell r="F44" t="str">
            <v>Guinea                            0,721</v>
          </cell>
        </row>
        <row r="45">
          <cell r="F45" t="str">
            <v>Guinea-Bissau             1,226</v>
          </cell>
        </row>
        <row r="46">
          <cell r="F46" t="str">
            <v>Guyana                           0,703</v>
          </cell>
        </row>
        <row r="47">
          <cell r="F47" t="str">
            <v>Haiti                                 1,297</v>
          </cell>
        </row>
        <row r="48">
          <cell r="F48" t="str">
            <v>Honduras                       0,823</v>
          </cell>
        </row>
        <row r="49">
          <cell r="F49" t="str">
            <v>Hongkong                      1,119</v>
          </cell>
        </row>
        <row r="50">
          <cell r="F50" t="str">
            <v>Chile                                0,801</v>
          </cell>
        </row>
        <row r="51">
          <cell r="F51" t="str">
            <v>Chorvatsko                    1,163</v>
          </cell>
        </row>
        <row r="52">
          <cell r="F52" t="str">
            <v>Indie                                0,630</v>
          </cell>
        </row>
        <row r="53">
          <cell r="F53" t="str">
            <v>Indonésie                      0,899</v>
          </cell>
        </row>
        <row r="54">
          <cell r="F54" t="str">
            <v>Irsko                                 1,354</v>
          </cell>
        </row>
        <row r="55">
          <cell r="F55" t="str">
            <v>Island                               1,391</v>
          </cell>
        </row>
        <row r="56">
          <cell r="F56" t="str">
            <v>Itálie                                1,273</v>
          </cell>
        </row>
        <row r="57">
          <cell r="F57" t="str">
            <v>Izrael                               1,297</v>
          </cell>
        </row>
        <row r="58">
          <cell r="F58" t="str">
            <v>Jamajka                          1,132</v>
          </cell>
        </row>
        <row r="59">
          <cell r="F59" t="str">
            <v>Japonsko                        1,383</v>
          </cell>
        </row>
        <row r="60">
          <cell r="F60" t="str">
            <v>Jemen                             0,813</v>
          </cell>
        </row>
        <row r="61">
          <cell r="F61" t="str">
            <v>Jihoafrická rep             0,666</v>
          </cell>
        </row>
        <row r="62">
          <cell r="F62" t="str">
            <v>Jižní Korea                     1,255</v>
          </cell>
        </row>
        <row r="63">
          <cell r="F63" t="str">
            <v>Jordánsko                      0,901</v>
          </cell>
        </row>
        <row r="64">
          <cell r="F64" t="str">
            <v>Kambodža                     0,841</v>
          </cell>
        </row>
        <row r="65">
          <cell r="F65" t="str">
            <v>Kamerun                        1,233</v>
          </cell>
        </row>
        <row r="66">
          <cell r="F66" t="str">
            <v>Kanada                            1,031</v>
          </cell>
        </row>
        <row r="67">
          <cell r="F67" t="str">
            <v>Kapverdy                        0,912</v>
          </cell>
        </row>
        <row r="68">
          <cell r="F68" t="str">
            <v>Kazachstán                    1,196</v>
          </cell>
        </row>
        <row r="69">
          <cell r="F69" t="str">
            <v>Keňa                                 0,932</v>
          </cell>
        </row>
        <row r="70">
          <cell r="F70" t="str">
            <v>Kolumbie                       0,914</v>
          </cell>
        </row>
        <row r="71">
          <cell r="F71" t="str">
            <v>Kongo                              1,490</v>
          </cell>
        </row>
        <row r="72">
          <cell r="F72" t="str">
            <v>Kostarika                        0,915</v>
          </cell>
        </row>
        <row r="73">
          <cell r="F73" t="str">
            <v>Kuba                                 1,000</v>
          </cell>
        </row>
        <row r="74">
          <cell r="F74" t="str">
            <v>Kypr                                  1,095</v>
          </cell>
        </row>
        <row r="75">
          <cell r="F75" t="str">
            <v>Kyrgyzstán                     0,992</v>
          </cell>
        </row>
        <row r="76">
          <cell r="F76" t="str">
            <v>Laos                                  0,927</v>
          </cell>
        </row>
        <row r="77">
          <cell r="F77" t="str">
            <v>Lesotho                           0,677</v>
          </cell>
        </row>
        <row r="78">
          <cell r="F78" t="str">
            <v>Libanon                           1,031</v>
          </cell>
        </row>
        <row r="79">
          <cell r="F79" t="str">
            <v>Libérie                             1,195</v>
          </cell>
        </row>
        <row r="80">
          <cell r="F80" t="str">
            <v>Libye                                0,716</v>
          </cell>
        </row>
        <row r="81">
          <cell r="F81" t="str">
            <v>Lichtenštejnsko          1,313</v>
          </cell>
        </row>
        <row r="82">
          <cell r="F82" t="str">
            <v>Litva                                 0,872</v>
          </cell>
        </row>
        <row r="83">
          <cell r="F83" t="str">
            <v>Lotyšsko                         0,906</v>
          </cell>
        </row>
        <row r="84">
          <cell r="F84" t="str">
            <v>Lucembursko               1,193</v>
          </cell>
        </row>
        <row r="85">
          <cell r="F85" t="str">
            <v>Madagaskar                  0,955</v>
          </cell>
        </row>
        <row r="86">
          <cell r="F86" t="str">
            <v>Maďarsko                      0,909</v>
          </cell>
        </row>
        <row r="87">
          <cell r="F87" t="str">
            <v>Makedonská rep         0,816</v>
          </cell>
        </row>
        <row r="88">
          <cell r="F88" t="str">
            <v>Malajsie                         0,854</v>
          </cell>
        </row>
        <row r="89">
          <cell r="F89" t="str">
            <v>Malawi                            0,907</v>
          </cell>
        </row>
        <row r="90">
          <cell r="F90" t="str">
            <v>Mali                                  1,079</v>
          </cell>
        </row>
        <row r="91">
          <cell r="F91" t="str">
            <v>Malta                               1,069</v>
          </cell>
        </row>
        <row r="92">
          <cell r="F92" t="str">
            <v>Maroko                           0,996</v>
          </cell>
        </row>
        <row r="93">
          <cell r="F93" t="str">
            <v>Mauricius                       0,868</v>
          </cell>
        </row>
        <row r="94">
          <cell r="F94" t="str">
            <v>Mauritánie                    0,770</v>
          </cell>
        </row>
        <row r="95">
          <cell r="F95" t="str">
            <v>Mexiko                            0,840</v>
          </cell>
        </row>
        <row r="96">
          <cell r="F96" t="str">
            <v>Moldavsko                     0,729</v>
          </cell>
        </row>
        <row r="97">
          <cell r="F97" t="str">
            <v>Mosambik                     0,854</v>
          </cell>
        </row>
        <row r="98">
          <cell r="F98" t="str">
            <v>Namibie                         0,815</v>
          </cell>
        </row>
        <row r="99">
          <cell r="F99" t="str">
            <v>Německo                       1,179</v>
          </cell>
        </row>
        <row r="100">
          <cell r="F100" t="str">
            <v>Nepál                              0,877</v>
          </cell>
        </row>
        <row r="101">
          <cell r="F101" t="str">
            <v>Niger                               1,049</v>
          </cell>
        </row>
        <row r="102">
          <cell r="F102" t="str">
            <v>Nigérie                            1,103</v>
          </cell>
        </row>
        <row r="103">
          <cell r="F103" t="str">
            <v>Nikaragua                      0,684</v>
          </cell>
        </row>
        <row r="104">
          <cell r="F104" t="str">
            <v>Nizozemsko                  1,245</v>
          </cell>
        </row>
        <row r="105">
          <cell r="F105" t="str">
            <v>Norsko                            1,574</v>
          </cell>
        </row>
        <row r="106">
          <cell r="F106" t="str">
            <v>Nová Kaledonie          1,538</v>
          </cell>
        </row>
        <row r="107">
          <cell r="F107" t="str">
            <v>Nový Zéland                 1,123</v>
          </cell>
        </row>
        <row r="108">
          <cell r="F108" t="str">
            <v>Pákistán                          0,589</v>
          </cell>
        </row>
        <row r="109">
          <cell r="F109" t="str">
            <v>Palestinská aut úz      1,198</v>
          </cell>
        </row>
        <row r="110">
          <cell r="F110" t="str">
            <v>Panama                           0,680</v>
          </cell>
        </row>
        <row r="111">
          <cell r="F111" t="str">
            <v>Papua-Nová Guinea   0,990</v>
          </cell>
        </row>
        <row r="112">
          <cell r="F112" t="str">
            <v>Paraguay                        0,858</v>
          </cell>
        </row>
        <row r="113">
          <cell r="F113" t="str">
            <v>Peru                                 0,901</v>
          </cell>
        </row>
        <row r="114">
          <cell r="F114" t="str">
            <v>Pobřeží slonoviny      1,217</v>
          </cell>
        </row>
        <row r="115">
          <cell r="F115" t="str">
            <v>Polsko                             0,912</v>
          </cell>
        </row>
        <row r="116">
          <cell r="F116" t="str">
            <v>Portugalsko                   1,063</v>
          </cell>
        </row>
        <row r="117">
          <cell r="F117" t="str">
            <v>Rakousko                       1,251</v>
          </cell>
        </row>
        <row r="118">
          <cell r="F118" t="str">
            <v>Rumunsko                     0,815</v>
          </cell>
        </row>
        <row r="119">
          <cell r="F119" t="str">
            <v>Rusko                              1,378</v>
          </cell>
        </row>
        <row r="120">
          <cell r="F120" t="str">
            <v>Rwanda                          1,042</v>
          </cell>
        </row>
        <row r="121">
          <cell r="F121" t="str">
            <v>Řecko                              1,106</v>
          </cell>
        </row>
        <row r="122">
          <cell r="F122" t="str">
            <v>Salvador                         0,887</v>
          </cell>
        </row>
        <row r="123">
          <cell r="F123" t="str">
            <v>Samoa                             0,905</v>
          </cell>
        </row>
        <row r="124">
          <cell r="F124" t="str">
            <v>Saúdská Arábie           1,012</v>
          </cell>
        </row>
        <row r="125">
          <cell r="F125" t="str">
            <v>Senegal                          1,029</v>
          </cell>
        </row>
        <row r="126">
          <cell r="F126" t="str">
            <v>Sierra Leone                 1,017</v>
          </cell>
        </row>
        <row r="127">
          <cell r="F127" t="str">
            <v>Singapur                         1,223</v>
          </cell>
        </row>
        <row r="128">
          <cell r="F128" t="str">
            <v>Slovensko                      0,986</v>
          </cell>
        </row>
        <row r="129">
          <cell r="F129" t="str">
            <v>Slovinsko                       1,027</v>
          </cell>
        </row>
        <row r="130">
          <cell r="F130" t="str">
            <v>Srbsko                             0,801</v>
          </cell>
        </row>
        <row r="131">
          <cell r="F131" t="str">
            <v>Srí Lanka                         0,735</v>
          </cell>
        </row>
        <row r="132">
          <cell r="F132" t="str">
            <v>Středoafrická rep       1,364</v>
          </cell>
        </row>
        <row r="133">
          <cell r="F133" t="str">
            <v>Súdán                              0,777</v>
          </cell>
        </row>
        <row r="134">
          <cell r="F134" t="str">
            <v>Surinam                          0,604</v>
          </cell>
        </row>
        <row r="135">
          <cell r="F135" t="str">
            <v>Svazijsko                        0,678</v>
          </cell>
        </row>
        <row r="136">
          <cell r="F136" t="str">
            <v>Sýrie                                 0,893</v>
          </cell>
        </row>
        <row r="137">
          <cell r="F137" t="str">
            <v>Šalomounovy ostrovy 1,113</v>
          </cell>
        </row>
        <row r="138">
          <cell r="F138" t="str">
            <v>Španělsko                      1,165</v>
          </cell>
        </row>
        <row r="139">
          <cell r="F139" t="str">
            <v>Švédsko                          1,333</v>
          </cell>
        </row>
        <row r="140">
          <cell r="F140" t="str">
            <v>Švýcarsko                       1,350</v>
          </cell>
        </row>
        <row r="141">
          <cell r="F141" t="str">
            <v>Tádžikistán                    0,774</v>
          </cell>
        </row>
        <row r="142">
          <cell r="F142" t="str">
            <v>Tanzanie                         0,778</v>
          </cell>
        </row>
        <row r="143">
          <cell r="F143" t="str">
            <v>Thajsko                           0,776</v>
          </cell>
        </row>
        <row r="144">
          <cell r="F144" t="str">
            <v>Tchaj-wan                      0,998</v>
          </cell>
        </row>
        <row r="145">
          <cell r="F145" t="str">
            <v>Togo                                 1,058</v>
          </cell>
        </row>
        <row r="146">
          <cell r="F146" t="str">
            <v>Tonga                               1,014</v>
          </cell>
        </row>
        <row r="147">
          <cell r="F147" t="str">
            <v>Trinidad a Tobago      0,884</v>
          </cell>
        </row>
        <row r="148">
          <cell r="F148" t="str">
            <v>Tunisko                           0,841</v>
          </cell>
        </row>
        <row r="149">
          <cell r="F149" t="str">
            <v>Turecko                          1,033</v>
          </cell>
        </row>
        <row r="150">
          <cell r="F150" t="str">
            <v>Uganda                           0,784</v>
          </cell>
        </row>
        <row r="151">
          <cell r="F151" t="str">
            <v>Ukrajina                          1,101</v>
          </cell>
        </row>
        <row r="152">
          <cell r="F152" t="str">
            <v>Uruguay                          0,899</v>
          </cell>
        </row>
        <row r="153">
          <cell r="F153" t="str">
            <v>USA                                  1,186</v>
          </cell>
        </row>
        <row r="154">
          <cell r="F154" t="str">
            <v>Uzbekistán                    0,613</v>
          </cell>
        </row>
        <row r="155">
          <cell r="F155" t="str">
            <v>Vanuatu                         1,344</v>
          </cell>
        </row>
        <row r="156">
          <cell r="F156" t="str">
            <v>Velká Británie              1,436</v>
          </cell>
        </row>
        <row r="157">
          <cell r="F157" t="str">
            <v>Venezuela                     0,835</v>
          </cell>
        </row>
        <row r="158">
          <cell r="F158" t="str">
            <v>Vietnam                         0,610</v>
          </cell>
        </row>
        <row r="159">
          <cell r="F159" t="str">
            <v>Východní Timor           0,934</v>
          </cell>
        </row>
        <row r="160">
          <cell r="F160" t="str">
            <v>Zambie                            0,792</v>
          </cell>
        </row>
        <row r="161">
          <cell r="F161" t="str">
            <v>Zimbabwe                     0,563</v>
          </cell>
        </row>
        <row r="162">
          <cell r="F162" t="str">
            <v>jiná země       *</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B4:AQ89"/>
  <sheetViews>
    <sheetView tabSelected="1" zoomScale="85" zoomScaleNormal="85" workbookViewId="0">
      <selection activeCell="D55" sqref="D55:AB55"/>
    </sheetView>
  </sheetViews>
  <sheetFormatPr defaultRowHeight="14.25"/>
  <cols>
    <col min="1" max="1" width="2.42578125" style="45" customWidth="1"/>
    <col min="2" max="2" width="4.5703125" style="45" customWidth="1"/>
    <col min="3" max="3" width="2.85546875" style="45" customWidth="1"/>
    <col min="4" max="6" width="7" style="45" customWidth="1"/>
    <col min="7" max="7" width="1.85546875" style="45" customWidth="1"/>
    <col min="8" max="10" width="7.7109375" style="45" customWidth="1"/>
    <col min="11" max="11" width="1.85546875" style="45" customWidth="1"/>
    <col min="12" max="14" width="7" style="45" customWidth="1"/>
    <col min="15" max="15" width="1.85546875" style="45" customWidth="1"/>
    <col min="16" max="18" width="7" style="45" customWidth="1"/>
    <col min="19" max="19" width="2" style="45" customWidth="1"/>
    <col min="20" max="22" width="7" style="45" customWidth="1"/>
    <col min="23" max="23" width="2" style="45" customWidth="1"/>
    <col min="24" max="26" width="7" style="45" customWidth="1"/>
    <col min="27" max="27" width="2" style="45" customWidth="1"/>
    <col min="28" max="28" width="3.7109375" style="45" customWidth="1"/>
    <col min="29" max="29" width="10.28515625" style="45" customWidth="1"/>
    <col min="30" max="30" width="1.5703125" style="45" customWidth="1"/>
    <col min="31" max="34" width="9.140625" style="45"/>
    <col min="35" max="35" width="9.140625" style="45" customWidth="1"/>
    <col min="36" max="36" width="18.85546875" style="45" customWidth="1"/>
    <col min="37" max="16384" width="9.140625" style="45"/>
  </cols>
  <sheetData>
    <row r="4" spans="2:40" ht="26.25" customHeight="1"/>
    <row r="5" spans="2:40" ht="51" customHeight="1">
      <c r="B5" s="190" t="s">
        <v>161</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row>
    <row r="6" spans="2:40" ht="18.75">
      <c r="B6" s="191" t="s">
        <v>143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46"/>
      <c r="AG6" s="47"/>
    </row>
    <row r="7" spans="2:40" ht="17.25">
      <c r="B7" s="192" t="s">
        <v>159</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46"/>
    </row>
    <row r="8" spans="2:40" ht="45" customHeight="1">
      <c r="B8" s="193" t="s">
        <v>162</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48"/>
      <c r="AG8" s="47"/>
    </row>
    <row r="9" spans="2:40" ht="15" customHeight="1">
      <c r="B9" s="46"/>
      <c r="C9" s="46"/>
      <c r="D9" s="46"/>
      <c r="E9" s="46"/>
      <c r="F9" s="46"/>
      <c r="G9" s="46"/>
      <c r="H9" s="46"/>
      <c r="I9" s="46"/>
      <c r="J9" s="46"/>
      <c r="K9" s="46"/>
      <c r="L9" s="46"/>
      <c r="M9" s="46"/>
      <c r="N9" s="46"/>
      <c r="O9" s="46"/>
      <c r="P9" s="46"/>
      <c r="Q9" s="46"/>
      <c r="R9" s="46"/>
      <c r="S9" s="46"/>
      <c r="AC9" s="48"/>
    </row>
    <row r="10" spans="2:40" ht="25.5">
      <c r="B10" s="194" t="s">
        <v>144</v>
      </c>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49"/>
    </row>
    <row r="11" spans="2:40" ht="15" customHeight="1">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1"/>
      <c r="AC11" s="46"/>
    </row>
    <row r="12" spans="2:40" s="50" customFormat="1" ht="42.75" customHeight="1">
      <c r="B12" s="92"/>
      <c r="C12" s="93"/>
      <c r="D12" s="93"/>
      <c r="E12" s="93"/>
      <c r="F12" s="93"/>
      <c r="G12" s="94"/>
      <c r="H12" s="195" t="s">
        <v>3</v>
      </c>
      <c r="I12" s="196"/>
      <c r="J12" s="197"/>
      <c r="K12" s="93"/>
      <c r="L12" s="195" t="s">
        <v>163</v>
      </c>
      <c r="M12" s="198"/>
      <c r="N12" s="199"/>
      <c r="O12" s="93"/>
      <c r="P12" s="200" t="s">
        <v>4</v>
      </c>
      <c r="Q12" s="196"/>
      <c r="R12" s="197"/>
      <c r="S12" s="93"/>
      <c r="T12" s="200" t="s">
        <v>160</v>
      </c>
      <c r="U12" s="196"/>
      <c r="V12" s="197"/>
      <c r="W12" s="93"/>
      <c r="X12" s="200" t="s">
        <v>4</v>
      </c>
      <c r="Y12" s="196"/>
      <c r="Z12" s="197"/>
      <c r="AA12" s="82"/>
      <c r="AB12" s="83"/>
      <c r="AC12" s="48"/>
    </row>
    <row r="13" spans="2:40" ht="7.5" customHeight="1">
      <c r="B13" s="79"/>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1"/>
      <c r="AC13" s="46"/>
    </row>
    <row r="14" spans="2:40" ht="23.25" customHeight="1">
      <c r="B14" s="79"/>
      <c r="C14" s="84"/>
      <c r="D14" s="201" t="s">
        <v>145</v>
      </c>
      <c r="E14" s="201"/>
      <c r="F14" s="201"/>
      <c r="G14" s="89"/>
      <c r="H14" s="185">
        <f>Přehled!E2</f>
        <v>0</v>
      </c>
      <c r="I14" s="185"/>
      <c r="J14" s="185"/>
      <c r="K14" s="84"/>
      <c r="L14" s="185">
        <f>Přehled!E3</f>
        <v>0</v>
      </c>
      <c r="M14" s="185"/>
      <c r="N14" s="185"/>
      <c r="O14" s="90"/>
      <c r="P14" s="185">
        <f>H14-L14</f>
        <v>0</v>
      </c>
      <c r="Q14" s="185"/>
      <c r="R14" s="185"/>
      <c r="S14" s="84"/>
      <c r="T14" s="185">
        <f>Přehled!L6</f>
        <v>0</v>
      </c>
      <c r="U14" s="185"/>
      <c r="V14" s="185"/>
      <c r="W14" s="84"/>
      <c r="X14" s="185">
        <f>L14-T14</f>
        <v>0</v>
      </c>
      <c r="Y14" s="185"/>
      <c r="Z14" s="185"/>
      <c r="AA14" s="85"/>
      <c r="AB14" s="81"/>
      <c r="AC14" s="46"/>
      <c r="AD14" s="46"/>
      <c r="AE14" s="46"/>
      <c r="AI14" s="51"/>
      <c r="AJ14" s="51"/>
      <c r="AK14" s="51"/>
      <c r="AL14" s="51"/>
      <c r="AM14" s="51"/>
      <c r="AN14" s="51"/>
    </row>
    <row r="15" spans="2:40" ht="7.5" customHeight="1">
      <c r="B15" s="79"/>
      <c r="C15" s="84"/>
      <c r="D15" s="88"/>
      <c r="E15" s="88"/>
      <c r="F15" s="88"/>
      <c r="G15" s="89"/>
      <c r="H15" s="85"/>
      <c r="I15" s="85"/>
      <c r="J15" s="85"/>
      <c r="K15" s="84"/>
      <c r="L15" s="85"/>
      <c r="M15" s="85"/>
      <c r="N15" s="85"/>
      <c r="O15" s="90"/>
      <c r="P15" s="85"/>
      <c r="Q15" s="85"/>
      <c r="R15" s="85"/>
      <c r="S15" s="84"/>
      <c r="T15" s="85"/>
      <c r="U15" s="85"/>
      <c r="V15" s="85"/>
      <c r="W15" s="84"/>
      <c r="X15" s="85"/>
      <c r="Y15" s="85"/>
      <c r="Z15" s="85"/>
      <c r="AA15" s="85"/>
      <c r="AB15" s="81"/>
      <c r="AC15" s="46"/>
      <c r="AD15" s="46"/>
      <c r="AE15" s="46"/>
      <c r="AI15" s="51"/>
      <c r="AJ15" s="51"/>
      <c r="AK15" s="51"/>
      <c r="AL15" s="51"/>
      <c r="AM15" s="51"/>
      <c r="AN15" s="51"/>
    </row>
    <row r="16" spans="2:40" ht="15" customHeight="1">
      <c r="B16" s="91"/>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7"/>
      <c r="AC16" s="46"/>
      <c r="AD16" s="46"/>
      <c r="AE16" s="46"/>
      <c r="AK16" s="52"/>
    </row>
    <row r="18" spans="2:28">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7"/>
    </row>
    <row r="19" spans="2:28" s="50" customFormat="1" ht="8.25" customHeight="1">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83"/>
    </row>
    <row r="20" spans="2:28" s="50" customFormat="1" ht="22.5" customHeight="1">
      <c r="B20" s="92"/>
      <c r="C20" s="93"/>
      <c r="D20" s="175" t="s">
        <v>258</v>
      </c>
      <c r="E20" s="173"/>
      <c r="F20" s="173"/>
      <c r="G20" s="173"/>
      <c r="H20" s="173"/>
      <c r="I20" s="173"/>
      <c r="J20" s="173"/>
      <c r="K20" s="173"/>
      <c r="L20" s="173"/>
      <c r="M20" s="173"/>
      <c r="N20" s="173"/>
      <c r="O20" s="173"/>
      <c r="P20" s="173"/>
      <c r="Q20" s="173"/>
      <c r="R20" s="173"/>
      <c r="S20" s="173"/>
      <c r="T20" s="174"/>
      <c r="U20" s="98"/>
      <c r="V20" s="187">
        <f>Přehled!L206</f>
        <v>0</v>
      </c>
      <c r="W20" s="188"/>
      <c r="X20" s="188"/>
      <c r="Y20" s="188"/>
      <c r="Z20" s="189"/>
      <c r="AA20" s="93"/>
      <c r="AB20" s="83"/>
    </row>
    <row r="21" spans="2:28" s="50" customFormat="1" ht="8.25" customHeight="1">
      <c r="B21" s="92"/>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83"/>
    </row>
    <row r="22" spans="2:28">
      <c r="B22" s="91"/>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7"/>
    </row>
    <row r="23" spans="2:28" ht="29.25" customHeight="1"/>
    <row r="24" spans="2:28" ht="45" customHeight="1" thickBot="1">
      <c r="C24" s="53" t="s">
        <v>164</v>
      </c>
      <c r="D24" s="54"/>
      <c r="E24" s="55"/>
      <c r="F24" s="55"/>
      <c r="G24" s="55"/>
      <c r="H24" s="55"/>
      <c r="I24" s="55"/>
      <c r="J24" s="55"/>
      <c r="K24" s="55"/>
      <c r="L24" s="55"/>
      <c r="M24" s="55"/>
      <c r="N24" s="55"/>
      <c r="O24" s="55"/>
      <c r="P24" s="55"/>
      <c r="Q24" s="55"/>
      <c r="R24" s="55"/>
      <c r="S24" s="55"/>
      <c r="T24" s="55"/>
      <c r="U24" s="55"/>
      <c r="V24" s="55"/>
      <c r="W24" s="55"/>
      <c r="X24" s="55"/>
      <c r="Y24" s="55"/>
      <c r="Z24" s="55"/>
      <c r="AA24" s="55"/>
    </row>
    <row r="25" spans="2:28" s="56" customFormat="1" ht="18">
      <c r="C25" s="57"/>
      <c r="D25" s="58"/>
      <c r="E25" s="59"/>
      <c r="F25" s="59"/>
      <c r="G25" s="59"/>
      <c r="H25" s="59"/>
      <c r="I25" s="59"/>
      <c r="J25" s="59"/>
      <c r="K25" s="59"/>
      <c r="L25" s="59"/>
      <c r="M25" s="59"/>
      <c r="N25" s="59"/>
      <c r="O25" s="59"/>
      <c r="P25" s="59"/>
      <c r="Q25" s="59"/>
      <c r="R25" s="60"/>
    </row>
    <row r="26" spans="2:28" s="56" customFormat="1" ht="18">
      <c r="C26" s="61"/>
      <c r="D26" s="62" t="s">
        <v>147</v>
      </c>
      <c r="E26" s="63"/>
      <c r="F26" s="64"/>
      <c r="G26" s="64"/>
      <c r="H26" s="64"/>
      <c r="I26" s="64"/>
      <c r="J26" s="64"/>
      <c r="K26" s="64"/>
      <c r="L26" s="64"/>
      <c r="M26" s="64"/>
      <c r="N26" s="64"/>
      <c r="O26" s="64"/>
      <c r="P26" s="64"/>
      <c r="Q26" s="64"/>
      <c r="R26" s="65"/>
    </row>
    <row r="27" spans="2:28" s="56" customFormat="1" ht="18">
      <c r="C27" s="61"/>
      <c r="D27" s="66" t="s">
        <v>148</v>
      </c>
      <c r="E27" s="63" t="s">
        <v>149</v>
      </c>
      <c r="F27" s="63"/>
      <c r="G27" s="67"/>
      <c r="H27" s="67"/>
      <c r="I27" s="67"/>
      <c r="J27" s="67"/>
      <c r="K27" s="67"/>
      <c r="L27" s="67"/>
      <c r="M27" s="67"/>
      <c r="N27" s="67"/>
      <c r="O27" s="67"/>
      <c r="P27" s="67"/>
      <c r="Q27" s="67"/>
      <c r="R27" s="65"/>
    </row>
    <row r="28" spans="2:28" s="56" customFormat="1" ht="18">
      <c r="C28" s="61"/>
      <c r="D28" s="66" t="s">
        <v>150</v>
      </c>
      <c r="E28" s="67" t="s">
        <v>151</v>
      </c>
      <c r="F28" s="63"/>
      <c r="G28" s="67"/>
      <c r="H28" s="67"/>
      <c r="I28" s="67"/>
      <c r="J28" s="67"/>
      <c r="K28" s="67"/>
      <c r="L28" s="67"/>
      <c r="M28" s="67"/>
      <c r="N28" s="67"/>
      <c r="O28" s="67"/>
      <c r="P28" s="67"/>
      <c r="Q28" s="67"/>
      <c r="R28" s="65"/>
    </row>
    <row r="29" spans="2:28" s="56" customFormat="1" ht="18">
      <c r="C29" s="61"/>
      <c r="D29" s="66" t="s">
        <v>152</v>
      </c>
      <c r="E29" s="67" t="s">
        <v>153</v>
      </c>
      <c r="F29" s="63"/>
      <c r="G29" s="67"/>
      <c r="H29" s="67"/>
      <c r="I29" s="67"/>
      <c r="J29" s="67"/>
      <c r="K29" s="67"/>
      <c r="L29" s="67"/>
      <c r="M29" s="67"/>
      <c r="N29" s="67"/>
      <c r="O29" s="67"/>
      <c r="P29" s="67"/>
      <c r="Q29" s="67"/>
      <c r="R29" s="65"/>
    </row>
    <row r="30" spans="2:28" s="56" customFormat="1" ht="18.75" thickBot="1">
      <c r="C30" s="68"/>
      <c r="D30" s="69"/>
      <c r="E30" s="69"/>
      <c r="F30" s="69"/>
      <c r="G30" s="70"/>
      <c r="H30" s="70"/>
      <c r="I30" s="70"/>
      <c r="J30" s="70"/>
      <c r="K30" s="70"/>
      <c r="L30" s="70"/>
      <c r="M30" s="70"/>
      <c r="N30" s="70"/>
      <c r="O30" s="70"/>
      <c r="P30" s="70"/>
      <c r="Q30" s="70"/>
      <c r="R30" s="71"/>
      <c r="V30" s="157"/>
    </row>
    <row r="31" spans="2:28" s="56" customFormat="1" ht="18">
      <c r="D31" s="62"/>
      <c r="E31" s="63"/>
      <c r="F31" s="67"/>
      <c r="G31" s="67"/>
      <c r="H31" s="67"/>
      <c r="I31" s="67"/>
      <c r="J31" s="67"/>
      <c r="K31" s="67"/>
      <c r="L31" s="67"/>
      <c r="M31" s="67"/>
      <c r="N31" s="67"/>
      <c r="O31" s="67"/>
      <c r="P31" s="67"/>
      <c r="Q31" s="67"/>
    </row>
    <row r="32" spans="2:28" s="56" customFormat="1" ht="20.100000000000001" customHeight="1">
      <c r="C32" s="72" t="s">
        <v>154</v>
      </c>
      <c r="D32" s="73"/>
      <c r="E32" s="63"/>
      <c r="F32" s="67"/>
      <c r="G32" s="67"/>
      <c r="H32" s="67"/>
      <c r="I32" s="67"/>
      <c r="J32" s="67"/>
      <c r="K32" s="67"/>
      <c r="L32" s="67"/>
      <c r="M32" s="67"/>
      <c r="N32" s="67"/>
      <c r="O32" s="67"/>
      <c r="P32" s="67"/>
      <c r="Q32" s="67"/>
    </row>
    <row r="33" spans="3:34" s="56" customFormat="1" ht="20.100000000000001" customHeight="1">
      <c r="C33" s="156" t="s">
        <v>148</v>
      </c>
      <c r="D33" s="73" t="s">
        <v>249</v>
      </c>
      <c r="E33" s="63"/>
      <c r="F33" s="67"/>
      <c r="G33" s="67"/>
      <c r="H33" s="67"/>
      <c r="I33" s="67"/>
      <c r="J33" s="67"/>
      <c r="K33" s="67"/>
      <c r="L33" s="67"/>
      <c r="M33" s="67"/>
      <c r="N33" s="67"/>
      <c r="O33" s="67"/>
      <c r="P33" s="67"/>
      <c r="Q33" s="67"/>
    </row>
    <row r="34" spans="3:34" s="56" customFormat="1" ht="20.100000000000001" customHeight="1">
      <c r="C34" s="156"/>
      <c r="D34" s="73" t="s">
        <v>230</v>
      </c>
      <c r="E34" s="63"/>
      <c r="F34" s="67"/>
      <c r="G34" s="67"/>
      <c r="H34" s="67"/>
      <c r="I34" s="67"/>
      <c r="J34" s="67"/>
      <c r="K34" s="67"/>
      <c r="L34" s="67"/>
      <c r="M34" s="67"/>
      <c r="N34" s="67"/>
      <c r="O34" s="67"/>
      <c r="P34" s="67"/>
      <c r="Q34" s="67"/>
    </row>
    <row r="35" spans="3:34" s="56" customFormat="1" ht="20.100000000000001" customHeight="1">
      <c r="C35" s="73"/>
      <c r="D35" s="73" t="s">
        <v>229</v>
      </c>
      <c r="E35" s="63"/>
      <c r="F35" s="67"/>
      <c r="G35" s="67"/>
      <c r="H35" s="67"/>
      <c r="I35" s="67"/>
      <c r="J35" s="67"/>
      <c r="K35" s="67"/>
      <c r="L35" s="67"/>
      <c r="M35" s="67"/>
      <c r="N35" s="67"/>
      <c r="O35" s="67"/>
      <c r="P35" s="67"/>
      <c r="Q35" s="67"/>
    </row>
    <row r="36" spans="3:34" s="171" customFormat="1" ht="39.950000000000003" customHeight="1">
      <c r="C36" s="170"/>
      <c r="D36" s="184" t="s">
        <v>270</v>
      </c>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row>
    <row r="37" spans="3:34" s="73" customFormat="1" ht="20.100000000000001" customHeight="1">
      <c r="C37" s="76" t="s">
        <v>150</v>
      </c>
      <c r="D37" s="73" t="s">
        <v>155</v>
      </c>
      <c r="F37" s="74"/>
      <c r="G37" s="74"/>
      <c r="H37" s="74"/>
      <c r="I37" s="74"/>
      <c r="J37" s="74"/>
      <c r="K37" s="74"/>
      <c r="L37" s="74"/>
      <c r="M37" s="74"/>
      <c r="N37" s="74"/>
      <c r="O37" s="74"/>
      <c r="P37" s="74"/>
      <c r="Q37" s="74"/>
    </row>
    <row r="38" spans="3:34" s="73" customFormat="1" ht="20.100000000000001" customHeight="1">
      <c r="D38" s="73" t="s">
        <v>231</v>
      </c>
      <c r="F38" s="74"/>
      <c r="G38" s="74"/>
      <c r="H38" s="74"/>
      <c r="I38" s="74"/>
      <c r="J38" s="74"/>
      <c r="K38" s="74"/>
      <c r="L38" s="74"/>
      <c r="M38" s="74"/>
      <c r="N38" s="74"/>
      <c r="O38" s="74"/>
      <c r="P38" s="74"/>
      <c r="Q38" s="74"/>
    </row>
    <row r="39" spans="3:34" s="73" customFormat="1" ht="20.100000000000001" customHeight="1">
      <c r="D39" s="162" t="s">
        <v>232</v>
      </c>
      <c r="F39" s="74"/>
      <c r="G39" s="74"/>
      <c r="H39" s="74"/>
      <c r="I39" s="74"/>
      <c r="J39" s="74"/>
      <c r="K39" s="74"/>
      <c r="L39" s="74"/>
      <c r="M39" s="74"/>
      <c r="N39" s="74"/>
      <c r="O39" s="74"/>
      <c r="P39" s="74"/>
      <c r="Q39" s="74"/>
    </row>
    <row r="40" spans="3:34" s="73" customFormat="1" ht="20.100000000000001" customHeight="1">
      <c r="C40" s="156"/>
      <c r="D40" s="73" t="s">
        <v>233</v>
      </c>
      <c r="F40" s="74"/>
      <c r="G40" s="74"/>
      <c r="H40" s="74"/>
      <c r="I40" s="74"/>
      <c r="J40" s="74"/>
      <c r="K40" s="74"/>
      <c r="L40" s="74"/>
      <c r="M40" s="74"/>
      <c r="N40" s="74"/>
      <c r="O40" s="74"/>
      <c r="P40" s="74"/>
      <c r="Q40" s="74"/>
    </row>
    <row r="41" spans="3:34" s="73" customFormat="1" ht="20.100000000000001" customHeight="1">
      <c r="C41" s="76" t="s">
        <v>152</v>
      </c>
      <c r="D41" s="73" t="s">
        <v>234</v>
      </c>
      <c r="F41" s="74"/>
      <c r="G41" s="74"/>
      <c r="H41" s="74"/>
      <c r="I41" s="74"/>
      <c r="J41" s="74"/>
      <c r="K41" s="74"/>
      <c r="L41" s="74"/>
      <c r="M41" s="74"/>
      <c r="N41" s="74"/>
      <c r="O41" s="74"/>
      <c r="P41" s="74"/>
      <c r="Q41" s="74"/>
    </row>
    <row r="42" spans="3:34" s="73" customFormat="1" ht="20.100000000000001" customHeight="1">
      <c r="D42" s="73" t="s">
        <v>235</v>
      </c>
      <c r="F42" s="74"/>
      <c r="G42" s="74"/>
      <c r="H42" s="74"/>
      <c r="I42" s="74"/>
      <c r="J42" s="74"/>
      <c r="K42" s="74"/>
      <c r="L42" s="74"/>
      <c r="M42" s="74"/>
      <c r="N42" s="74"/>
      <c r="O42" s="74"/>
      <c r="P42" s="74"/>
      <c r="Q42" s="74"/>
    </row>
    <row r="43" spans="3:34" s="73" customFormat="1" ht="20.100000000000001" customHeight="1">
      <c r="C43" s="76"/>
      <c r="D43" s="73" t="s">
        <v>236</v>
      </c>
      <c r="L43" s="75"/>
      <c r="M43" s="75"/>
    </row>
    <row r="44" spans="3:34" s="73" customFormat="1" ht="20.100000000000001" customHeight="1">
      <c r="C44" s="76" t="s">
        <v>156</v>
      </c>
      <c r="D44" s="73" t="s">
        <v>237</v>
      </c>
      <c r="L44" s="75"/>
      <c r="M44" s="75"/>
    </row>
    <row r="45" spans="3:34" s="73" customFormat="1" ht="20.100000000000001" customHeight="1">
      <c r="C45" s="161"/>
      <c r="D45" s="78"/>
      <c r="E45" s="78"/>
      <c r="F45" s="78"/>
      <c r="G45" s="78"/>
      <c r="H45" s="78"/>
      <c r="I45" s="78"/>
      <c r="J45" s="78"/>
      <c r="K45" s="78"/>
      <c r="L45" s="75"/>
      <c r="M45" s="75"/>
      <c r="N45" s="78"/>
      <c r="O45" s="78"/>
      <c r="P45" s="78"/>
      <c r="Q45" s="78"/>
      <c r="R45" s="78"/>
      <c r="S45" s="78"/>
      <c r="T45" s="78"/>
      <c r="U45" s="78"/>
      <c r="V45" s="78"/>
      <c r="W45" s="78"/>
      <c r="X45" s="78"/>
      <c r="Y45" s="78"/>
      <c r="Z45" s="78"/>
      <c r="AA45" s="78"/>
      <c r="AB45" s="78"/>
      <c r="AC45" s="78"/>
      <c r="AD45" s="78"/>
      <c r="AE45" s="78"/>
      <c r="AF45" s="78"/>
      <c r="AG45" s="78"/>
      <c r="AH45" s="78"/>
    </row>
    <row r="46" spans="3:34" s="73" customFormat="1" ht="20.100000000000001" customHeight="1">
      <c r="C46" s="72" t="s">
        <v>157</v>
      </c>
      <c r="D46" s="78"/>
      <c r="E46" s="78"/>
      <c r="F46" s="78"/>
      <c r="G46" s="78"/>
      <c r="H46" s="78"/>
      <c r="I46" s="78"/>
      <c r="J46" s="78"/>
      <c r="K46" s="78"/>
      <c r="L46" s="75"/>
      <c r="M46" s="75"/>
      <c r="N46" s="78"/>
      <c r="O46" s="78"/>
      <c r="P46" s="78"/>
      <c r="Q46" s="78"/>
      <c r="R46" s="78"/>
      <c r="S46" s="78"/>
      <c r="T46" s="78"/>
      <c r="U46" s="78"/>
      <c r="V46" s="78"/>
      <c r="W46" s="78"/>
      <c r="X46" s="78"/>
      <c r="Y46" s="78"/>
      <c r="Z46" s="78"/>
      <c r="AA46" s="78"/>
      <c r="AB46" s="78"/>
      <c r="AC46" s="78"/>
      <c r="AD46" s="78"/>
      <c r="AE46" s="78"/>
      <c r="AF46" s="78"/>
      <c r="AG46" s="78"/>
      <c r="AH46" s="78"/>
    </row>
    <row r="47" spans="3:34" s="73" customFormat="1" ht="20.100000000000001" customHeight="1">
      <c r="C47" s="156" t="s">
        <v>148</v>
      </c>
      <c r="D47" s="74" t="s">
        <v>238</v>
      </c>
      <c r="E47" s="78"/>
      <c r="F47" s="78"/>
      <c r="G47" s="78"/>
      <c r="H47" s="78"/>
      <c r="I47" s="78"/>
      <c r="J47" s="78"/>
      <c r="K47" s="78"/>
      <c r="L47" s="75"/>
      <c r="M47" s="75"/>
      <c r="N47" s="78"/>
      <c r="O47" s="78"/>
      <c r="P47" s="78"/>
      <c r="Q47" s="78"/>
      <c r="R47" s="78"/>
      <c r="S47" s="78"/>
      <c r="T47" s="78"/>
      <c r="U47" s="78"/>
      <c r="V47" s="78"/>
      <c r="W47" s="78"/>
      <c r="X47" s="78"/>
      <c r="Y47" s="78"/>
      <c r="Z47" s="78"/>
      <c r="AA47" s="78"/>
      <c r="AB47" s="78"/>
      <c r="AC47" s="78"/>
      <c r="AD47" s="78"/>
      <c r="AE47" s="78"/>
      <c r="AF47" s="78"/>
      <c r="AG47" s="78"/>
      <c r="AH47" s="78"/>
    </row>
    <row r="48" spans="3:34" s="73" customFormat="1" ht="20.100000000000001" customHeight="1">
      <c r="C48" s="156"/>
      <c r="D48" s="78" t="s">
        <v>239</v>
      </c>
      <c r="E48" s="78"/>
      <c r="F48" s="78"/>
      <c r="G48" s="78"/>
      <c r="H48" s="78"/>
      <c r="I48" s="78"/>
      <c r="J48" s="78"/>
      <c r="K48" s="78"/>
      <c r="L48" s="75"/>
      <c r="M48" s="75"/>
      <c r="N48" s="78"/>
      <c r="O48" s="78"/>
      <c r="P48" s="78"/>
      <c r="Q48" s="78"/>
      <c r="R48" s="78"/>
      <c r="S48" s="78"/>
      <c r="T48" s="78"/>
      <c r="U48" s="78"/>
      <c r="V48" s="78"/>
      <c r="W48" s="78"/>
      <c r="X48" s="78"/>
      <c r="Y48" s="78"/>
      <c r="Z48" s="78"/>
      <c r="AA48" s="78"/>
      <c r="AB48" s="78"/>
      <c r="AC48" s="63"/>
      <c r="AD48" s="78"/>
      <c r="AE48" s="78"/>
      <c r="AF48" s="78"/>
      <c r="AG48" s="78"/>
      <c r="AH48" s="78"/>
    </row>
    <row r="49" spans="3:34" s="170" customFormat="1" ht="39.950000000000003" customHeight="1">
      <c r="C49" s="163"/>
      <c r="D49" s="183" t="s">
        <v>262</v>
      </c>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74"/>
      <c r="AD49" s="74"/>
      <c r="AE49" s="74"/>
      <c r="AF49" s="74"/>
      <c r="AG49" s="74"/>
      <c r="AH49" s="74"/>
    </row>
    <row r="50" spans="3:34" s="73" customFormat="1" ht="50.1" customHeight="1">
      <c r="C50" s="160"/>
      <c r="D50" s="183" t="s">
        <v>241</v>
      </c>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78"/>
      <c r="AD50" s="78"/>
      <c r="AE50" s="78"/>
      <c r="AF50" s="78"/>
      <c r="AG50" s="78"/>
      <c r="AH50" s="78"/>
    </row>
    <row r="51" spans="3:34" s="170" customFormat="1" ht="39.950000000000003" customHeight="1">
      <c r="C51" s="163"/>
      <c r="D51" s="183" t="s">
        <v>240</v>
      </c>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74"/>
      <c r="AD51" s="74"/>
      <c r="AE51" s="74"/>
      <c r="AF51" s="74"/>
      <c r="AG51" s="74"/>
      <c r="AH51" s="74"/>
    </row>
    <row r="52" spans="3:34" s="73" customFormat="1" ht="20.100000000000001" customHeight="1">
      <c r="C52" s="160" t="s">
        <v>150</v>
      </c>
      <c r="D52" s="78" t="s">
        <v>155</v>
      </c>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row>
    <row r="53" spans="3:34" s="73" customFormat="1" ht="20.100000000000001" customHeight="1">
      <c r="C53" s="160"/>
      <c r="D53" s="78" t="s">
        <v>251</v>
      </c>
      <c r="E53" s="15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row>
    <row r="54" spans="3:34" s="73" customFormat="1" ht="20.100000000000001" customHeight="1">
      <c r="C54" s="160"/>
      <c r="D54" s="78" t="s">
        <v>252</v>
      </c>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row>
    <row r="55" spans="3:34" s="167" customFormat="1" ht="50.1" customHeight="1">
      <c r="C55" s="168"/>
      <c r="D55" s="183" t="s">
        <v>259</v>
      </c>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66"/>
      <c r="AD55" s="166"/>
      <c r="AE55" s="166"/>
      <c r="AF55" s="166"/>
      <c r="AG55" s="166"/>
      <c r="AH55" s="166"/>
    </row>
    <row r="56" spans="3:34" s="73" customFormat="1" ht="20.100000000000001" customHeight="1">
      <c r="C56" s="160" t="s">
        <v>152</v>
      </c>
      <c r="D56" s="78" t="s">
        <v>242</v>
      </c>
      <c r="E56" s="159"/>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row>
    <row r="57" spans="3:34" s="167" customFormat="1" ht="50.1" customHeight="1">
      <c r="C57" s="168"/>
      <c r="D57" s="183" t="s">
        <v>271</v>
      </c>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66"/>
      <c r="AD57" s="166"/>
      <c r="AE57" s="166"/>
      <c r="AF57" s="166"/>
      <c r="AG57" s="166"/>
      <c r="AH57" s="166"/>
    </row>
    <row r="58" spans="3:34" s="169" customFormat="1" ht="39.950000000000003" customHeight="1">
      <c r="C58" s="164"/>
      <c r="D58" s="183" t="s">
        <v>243</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65"/>
      <c r="AD58" s="165"/>
      <c r="AE58" s="165"/>
      <c r="AF58" s="165"/>
      <c r="AG58" s="165"/>
      <c r="AH58" s="165"/>
    </row>
    <row r="59" spans="3:34" s="169" customFormat="1" ht="39.950000000000003" customHeight="1">
      <c r="C59" s="164"/>
      <c r="D59" s="183" t="s">
        <v>253</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65"/>
      <c r="AD59" s="165"/>
      <c r="AE59" s="165"/>
      <c r="AF59" s="165"/>
      <c r="AG59" s="165"/>
      <c r="AH59" s="165"/>
    </row>
    <row r="60" spans="3:34" s="169" customFormat="1" ht="39.950000000000003" customHeight="1">
      <c r="C60" s="164"/>
      <c r="D60" s="183" t="s">
        <v>260</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65"/>
      <c r="AD60" s="165"/>
      <c r="AE60" s="165"/>
      <c r="AF60" s="165"/>
      <c r="AG60" s="165"/>
      <c r="AH60" s="165"/>
    </row>
    <row r="61" spans="3:34" s="73" customFormat="1" ht="20.100000000000001" customHeight="1">
      <c r="C61" s="160" t="s">
        <v>156</v>
      </c>
      <c r="D61" s="78" t="s">
        <v>244</v>
      </c>
      <c r="E61" s="74"/>
      <c r="F61" s="74"/>
      <c r="G61" s="74"/>
      <c r="H61" s="74"/>
      <c r="I61" s="74"/>
      <c r="J61" s="74"/>
      <c r="K61" s="74"/>
      <c r="L61" s="74"/>
      <c r="M61" s="74"/>
      <c r="N61" s="74"/>
      <c r="O61" s="74"/>
      <c r="P61" s="74"/>
      <c r="Q61" s="74"/>
      <c r="R61" s="74"/>
      <c r="S61" s="74"/>
      <c r="T61" s="74"/>
      <c r="U61" s="74"/>
      <c r="V61" s="74"/>
      <c r="W61" s="74"/>
      <c r="X61" s="78"/>
      <c r="Y61" s="78"/>
      <c r="Z61" s="78"/>
      <c r="AA61" s="78"/>
      <c r="AB61" s="78"/>
      <c r="AC61" s="78"/>
      <c r="AD61" s="78"/>
      <c r="AE61" s="78"/>
      <c r="AF61" s="78"/>
      <c r="AG61" s="78"/>
      <c r="AH61" s="78"/>
    </row>
    <row r="62" spans="3:34" s="167" customFormat="1" ht="50.1" customHeight="1">
      <c r="C62" s="168"/>
      <c r="D62" s="183" t="s">
        <v>272</v>
      </c>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66"/>
      <c r="AD62" s="166"/>
      <c r="AE62" s="166"/>
      <c r="AF62" s="166"/>
      <c r="AG62" s="166"/>
      <c r="AH62" s="166"/>
    </row>
    <row r="63" spans="3:34" s="167" customFormat="1" ht="50.1" customHeight="1">
      <c r="C63" s="168"/>
      <c r="D63" s="183" t="s">
        <v>245</v>
      </c>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66"/>
      <c r="AD63" s="166"/>
      <c r="AE63" s="166"/>
      <c r="AF63" s="166"/>
      <c r="AG63" s="166"/>
      <c r="AH63" s="166"/>
    </row>
    <row r="64" spans="3:34" s="169" customFormat="1" ht="39.950000000000003" customHeight="1">
      <c r="C64" s="165"/>
      <c r="D64" s="183" t="s">
        <v>246</v>
      </c>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65"/>
      <c r="AD64" s="165"/>
      <c r="AE64" s="165"/>
      <c r="AF64" s="165"/>
      <c r="AG64" s="165"/>
      <c r="AH64" s="165"/>
    </row>
    <row r="65" spans="2:43" s="167" customFormat="1" ht="50.1" customHeight="1">
      <c r="C65" s="166"/>
      <c r="D65" s="183" t="s">
        <v>247</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66"/>
      <c r="AD65" s="166"/>
      <c r="AE65" s="166"/>
      <c r="AF65" s="166"/>
      <c r="AG65" s="166"/>
      <c r="AH65" s="166"/>
    </row>
    <row r="66" spans="2:43" s="167" customFormat="1" ht="39.950000000000003" customHeight="1">
      <c r="C66" s="166"/>
      <c r="D66" s="183" t="s">
        <v>250</v>
      </c>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66"/>
      <c r="AD66" s="166"/>
      <c r="AE66" s="166"/>
      <c r="AF66" s="166"/>
      <c r="AG66" s="166"/>
      <c r="AH66" s="166"/>
    </row>
    <row r="67" spans="2:43" s="169" customFormat="1" ht="39.950000000000003" customHeight="1">
      <c r="C67" s="165"/>
      <c r="D67" s="183" t="s">
        <v>261</v>
      </c>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65"/>
      <c r="AD67" s="165"/>
      <c r="AE67" s="165"/>
      <c r="AF67" s="165"/>
      <c r="AG67" s="165"/>
      <c r="AH67" s="165"/>
    </row>
    <row r="68" spans="2:43" s="169" customFormat="1" ht="39.950000000000003" customHeight="1">
      <c r="C68" s="164" t="s">
        <v>158</v>
      </c>
      <c r="D68" s="183" t="s">
        <v>248</v>
      </c>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65"/>
      <c r="AD68" s="165"/>
      <c r="AE68" s="165"/>
      <c r="AF68" s="165"/>
      <c r="AG68" s="165"/>
      <c r="AH68" s="165"/>
    </row>
    <row r="69" spans="2:43" s="73" customFormat="1" ht="50.1" customHeight="1">
      <c r="C69" s="78"/>
      <c r="D69" s="183" t="s">
        <v>254</v>
      </c>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77"/>
      <c r="AD69" s="77"/>
      <c r="AE69" s="77"/>
      <c r="AF69" s="77"/>
      <c r="AG69" s="77"/>
      <c r="AH69" s="77"/>
      <c r="AI69" s="162"/>
      <c r="AJ69" s="162"/>
      <c r="AK69" s="162"/>
      <c r="AL69" s="162"/>
      <c r="AM69" s="162"/>
      <c r="AN69" s="162"/>
      <c r="AO69" s="162"/>
      <c r="AP69" s="162"/>
      <c r="AQ69" s="162"/>
    </row>
    <row r="70" spans="2:43" s="73" customFormat="1" ht="34.5" customHeight="1">
      <c r="B70" s="186" t="s">
        <v>146</v>
      </c>
      <c r="C70" s="186"/>
      <c r="D70" s="186"/>
      <c r="E70" s="186"/>
    </row>
    <row r="71" spans="2:43" s="73" customFormat="1" ht="15"/>
    <row r="72" spans="2:43" s="73" customFormat="1" ht="15"/>
    <row r="73" spans="2:43" s="73" customFormat="1" ht="15"/>
    <row r="74" spans="2:43" s="73" customFormat="1" ht="15"/>
    <row r="75" spans="2:43" s="73" customFormat="1" ht="15"/>
    <row r="76" spans="2:43" s="73" customFormat="1" ht="15"/>
    <row r="77" spans="2:43" s="73" customFormat="1" ht="15"/>
    <row r="78" spans="2:43" s="73" customFormat="1" ht="15"/>
    <row r="79" spans="2:43" s="73" customFormat="1" ht="15"/>
    <row r="80" spans="2:43" s="73" customFormat="1" ht="15"/>
    <row r="81" s="73" customFormat="1" ht="15"/>
    <row r="82" s="73" customFormat="1" ht="15"/>
    <row r="83" s="73" customFormat="1" ht="15"/>
    <row r="84" s="73" customFormat="1" ht="15"/>
    <row r="85" s="73" customFormat="1" ht="15"/>
    <row r="86" s="73" customFormat="1" ht="15"/>
    <row r="87" s="73" customFormat="1" ht="15"/>
    <row r="88" s="73" customFormat="1" ht="15"/>
    <row r="89" s="73" customFormat="1" ht="15"/>
  </sheetData>
  <sheetProtection algorithmName="SHA-512" hashValue="wr5cuMNBQ4joZev+TsLWMOPjaC8cfxwyXr/15sJ2ZWl7wkRqhli/adtP/9lM0gv/tLU77tokWnmqlvIkUb7hkw==" saltValue="gu9hG4ZDQHMqfwkmRps6Zw==" spinCount="100000" sheet="1" objects="1" scenarios="1"/>
  <mergeCells count="35">
    <mergeCell ref="B70:E70"/>
    <mergeCell ref="V20:Z20"/>
    <mergeCell ref="B5:AB5"/>
    <mergeCell ref="B6:AB6"/>
    <mergeCell ref="B7:AB7"/>
    <mergeCell ref="B8:AB8"/>
    <mergeCell ref="X14:Z14"/>
    <mergeCell ref="B10:AB10"/>
    <mergeCell ref="H12:J12"/>
    <mergeCell ref="L12:N12"/>
    <mergeCell ref="P12:R12"/>
    <mergeCell ref="T12:V12"/>
    <mergeCell ref="X12:Z12"/>
    <mergeCell ref="D14:F14"/>
    <mergeCell ref="H14:J14"/>
    <mergeCell ref="L14:N14"/>
    <mergeCell ref="D36:AB36"/>
    <mergeCell ref="D51:AB51"/>
    <mergeCell ref="D50:AB50"/>
    <mergeCell ref="D49:AB49"/>
    <mergeCell ref="P14:R14"/>
    <mergeCell ref="T14:V14"/>
    <mergeCell ref="D55:AB55"/>
    <mergeCell ref="D59:AB59"/>
    <mergeCell ref="D68:AB68"/>
    <mergeCell ref="D67:AB67"/>
    <mergeCell ref="D65:AB65"/>
    <mergeCell ref="D64:AB64"/>
    <mergeCell ref="D63:AB63"/>
    <mergeCell ref="D66:AB66"/>
    <mergeCell ref="D69:AB69"/>
    <mergeCell ref="D62:AB62"/>
    <mergeCell ref="D60:AB60"/>
    <mergeCell ref="D58:AB58"/>
    <mergeCell ref="D57:AB57"/>
  </mergeCells>
  <hyperlinks>
    <hyperlink ref="B70:E70" location="Úvod!A1" display="zpět na hlavní stranu"/>
  </hyperlinks>
  <pageMargins left="0.51181102362204722" right="0.51181102362204722" top="0.78740157480314965" bottom="0.3937007874015748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137</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Přehled!AB205</f>
        <v>0</v>
      </c>
    </row>
    <row r="205" spans="2:6" ht="20.100000000000001" customHeight="1" thickBot="1">
      <c r="E205" s="135" t="str">
        <f>'1. ZoR'!E205</f>
        <v>Stáže mimo EU</v>
      </c>
      <c r="F205" s="131">
        <f>F202-F204</f>
        <v>0</v>
      </c>
    </row>
  </sheetData>
  <sheetProtection algorithmName="SHA-512" hashValue="IG6K1EmIP769v67aMHGFCl4/bD+p+RXfKEW2Iwd/r1HhRAEGniwL5PJxsf2M4p22hLS42smW/TJOk0DW/1Uiew==" saltValue="FX/Eu5DLeFa4w4J62jKJvQ=="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7.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138</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Přehled!AD205</f>
        <v>0</v>
      </c>
    </row>
    <row r="205" spans="2:6" ht="20.100000000000001" customHeight="1" thickBot="1">
      <c r="E205" s="135" t="str">
        <f>'1. ZoR'!E205</f>
        <v>Stáže mimo EU</v>
      </c>
      <c r="F205" s="131">
        <f>F202-F204</f>
        <v>0</v>
      </c>
    </row>
  </sheetData>
  <sheetProtection algorithmName="SHA-512" hashValue="U5HmTn3E7f5uXGaHscw8tyJRO5Xy3rBYBbKlLKDxrB0EYRE6iIul/+A5jzCeGVutP6qDfD2pZV+b82VC2V/XqA==" saltValue="2Eqe0eiwcmKDQR8+1Mx4iw=="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8.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139</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Přehled!AF205</f>
        <v>0</v>
      </c>
    </row>
    <row r="205" spans="2:6" ht="20.100000000000001" customHeight="1" thickBot="1">
      <c r="E205" s="135" t="str">
        <f>'1. ZoR'!E205</f>
        <v>Stáže mimo EU</v>
      </c>
      <c r="F205" s="131">
        <f>F202-F204</f>
        <v>0</v>
      </c>
    </row>
  </sheetData>
  <sheetProtection algorithmName="SHA-512" hashValue="YwN+Q5Z+TfhKSF8ECBpjhGZJ2JRszfxQJ8yInrtfCWo/KgwdAt6Hxe0FgFmBOBsJBP8Q+oew0huZpFCqHCTpWA==" saltValue="5rYE5EmMNYYLSDIxnwE/BQ=="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9.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140</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Přehled!AH205</f>
        <v>0</v>
      </c>
    </row>
    <row r="205" spans="2:6" ht="20.100000000000001" customHeight="1" thickBot="1">
      <c r="E205" s="135" t="str">
        <f>'1. ZoR'!E205</f>
        <v>Stáže mimo EU</v>
      </c>
      <c r="F205" s="131">
        <f>F202-F204</f>
        <v>0</v>
      </c>
    </row>
  </sheetData>
  <sheetProtection algorithmName="SHA-512" hashValue="YmG+l6XdSTTvFMAFcA9iEYIyzaCy+YNGt+CfOv3bFwxPM7sH3Gz2QK5Yf0UqskQkvBnpYl3ilTet9tSCCJsQVQ==" saltValue="9JXVPsBYxD3yrCfA9a+UXA=="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10.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H213"/>
  <sheetViews>
    <sheetView zoomScaleNormal="100" workbookViewId="0">
      <pane xSplit="14" ySplit="6" topLeftCell="O7" activePane="bottomRight" state="frozen"/>
      <selection pane="topRight" activeCell="O1" sqref="O1"/>
      <selection pane="bottomLeft" activeCell="A7" sqref="A7"/>
      <selection pane="bottomRight" activeCell="E2" sqref="E2"/>
    </sheetView>
  </sheetViews>
  <sheetFormatPr defaultRowHeight="15"/>
  <cols>
    <col min="1" max="1" width="2.42578125" style="13" customWidth="1"/>
    <col min="2" max="2" width="3.140625" style="44" customWidth="1"/>
    <col min="3" max="3" width="22.5703125" style="14" customWidth="1"/>
    <col min="4" max="4" width="15" style="14" customWidth="1"/>
    <col min="5" max="5" width="17.7109375" style="32" customWidth="1"/>
    <col min="6" max="6" width="12.140625" style="14" customWidth="1"/>
    <col min="7" max="8" width="17.28515625" style="14" customWidth="1"/>
    <col min="9" max="9" width="2.140625" style="136" customWidth="1"/>
    <col min="10" max="10" width="16.42578125" style="14" customWidth="1"/>
    <col min="11" max="11" width="11.7109375" style="14" customWidth="1"/>
    <col min="12" max="13" width="16.42578125" style="14" customWidth="1"/>
    <col min="14" max="14" width="2.5703125" style="141" customWidth="1"/>
    <col min="15" max="34" width="17.7109375" style="14" customWidth="1"/>
    <col min="35" max="16384" width="9.140625" style="14"/>
  </cols>
  <sheetData>
    <row r="1" spans="1:34" ht="17.25" customHeight="1" thickBot="1"/>
    <row r="2" spans="1:34" ht="19.5" customHeight="1">
      <c r="C2" s="235" t="s">
        <v>190</v>
      </c>
      <c r="D2" s="236"/>
      <c r="E2" s="118"/>
      <c r="F2" s="38"/>
      <c r="G2" s="105"/>
      <c r="H2" s="38"/>
      <c r="I2" s="137"/>
      <c r="J2" s="217" t="s">
        <v>226</v>
      </c>
      <c r="K2" s="223"/>
      <c r="L2" s="223"/>
      <c r="M2" s="218"/>
      <c r="O2" s="217" t="s">
        <v>131</v>
      </c>
      <c r="P2" s="218"/>
      <c r="Q2" s="217" t="s">
        <v>132</v>
      </c>
      <c r="R2" s="218"/>
      <c r="S2" s="217" t="s">
        <v>133</v>
      </c>
      <c r="T2" s="218"/>
      <c r="U2" s="217" t="s">
        <v>134</v>
      </c>
      <c r="V2" s="218"/>
      <c r="W2" s="217" t="s">
        <v>135</v>
      </c>
      <c r="X2" s="218"/>
      <c r="Y2" s="217" t="s">
        <v>136</v>
      </c>
      <c r="Z2" s="218"/>
      <c r="AA2" s="217" t="s">
        <v>137</v>
      </c>
      <c r="AB2" s="218"/>
      <c r="AC2" s="217" t="s">
        <v>138</v>
      </c>
      <c r="AD2" s="218"/>
      <c r="AE2" s="217" t="s">
        <v>139</v>
      </c>
      <c r="AF2" s="218"/>
      <c r="AG2" s="217" t="s">
        <v>140</v>
      </c>
      <c r="AH2" s="218"/>
    </row>
    <row r="3" spans="1:34" ht="19.5" customHeight="1">
      <c r="C3" s="239" t="s">
        <v>191</v>
      </c>
      <c r="D3" s="240"/>
      <c r="E3" s="106">
        <f>H11+H16+H21+H26+H31+H36+H41+H46+H51+H56+H61+H66+H71+H76+H81+H86+H91+H96+H101+H106+H111+H116+H121+H126+H131+H136+H141+H146+H151+H156+H161+H166+H171+H176+H181+H186+H191+H196+H201</f>
        <v>0</v>
      </c>
      <c r="F3" s="105"/>
      <c r="G3" s="105"/>
      <c r="H3" s="104"/>
      <c r="I3" s="137"/>
      <c r="J3" s="211" t="s">
        <v>219</v>
      </c>
      <c r="K3" s="224" t="s">
        <v>221</v>
      </c>
      <c r="L3" s="224" t="s">
        <v>220</v>
      </c>
      <c r="M3" s="214" t="s">
        <v>222</v>
      </c>
      <c r="O3" s="211" t="s">
        <v>216</v>
      </c>
      <c r="P3" s="214" t="s">
        <v>225</v>
      </c>
      <c r="Q3" s="211" t="str">
        <f t="shared" ref="Q3:AH3" si="0">O3</f>
        <v>Počet realizovaných člověkodnů za sledované období</v>
      </c>
      <c r="R3" s="214" t="str">
        <f t="shared" si="0"/>
        <v>Náklady 
za sledované období</v>
      </c>
      <c r="S3" s="211" t="str">
        <f t="shared" si="0"/>
        <v>Počet realizovaných člověkodnů za sledované období</v>
      </c>
      <c r="T3" s="214" t="str">
        <f t="shared" si="0"/>
        <v>Náklady 
za sledované období</v>
      </c>
      <c r="U3" s="211" t="str">
        <f t="shared" si="0"/>
        <v>Počet realizovaných člověkodnů za sledované období</v>
      </c>
      <c r="V3" s="214" t="str">
        <f t="shared" si="0"/>
        <v>Náklady 
za sledované období</v>
      </c>
      <c r="W3" s="211" t="str">
        <f t="shared" si="0"/>
        <v>Počet realizovaných člověkodnů za sledované období</v>
      </c>
      <c r="X3" s="214" t="str">
        <f t="shared" si="0"/>
        <v>Náklady 
za sledované období</v>
      </c>
      <c r="Y3" s="211" t="str">
        <f t="shared" si="0"/>
        <v>Počet realizovaných člověkodnů za sledované období</v>
      </c>
      <c r="Z3" s="214" t="str">
        <f t="shared" si="0"/>
        <v>Náklady 
za sledované období</v>
      </c>
      <c r="AA3" s="211" t="str">
        <f t="shared" si="0"/>
        <v>Počet realizovaných člověkodnů za sledované období</v>
      </c>
      <c r="AB3" s="214" t="str">
        <f t="shared" si="0"/>
        <v>Náklady 
za sledované období</v>
      </c>
      <c r="AC3" s="211" t="str">
        <f t="shared" si="0"/>
        <v>Počet realizovaných člověkodnů za sledované období</v>
      </c>
      <c r="AD3" s="214" t="str">
        <f t="shared" si="0"/>
        <v>Náklady 
za sledované období</v>
      </c>
      <c r="AE3" s="211" t="str">
        <f t="shared" si="0"/>
        <v>Počet realizovaných člověkodnů za sledované období</v>
      </c>
      <c r="AF3" s="214" t="str">
        <f t="shared" si="0"/>
        <v>Náklady 
za sledované období</v>
      </c>
      <c r="AG3" s="211" t="str">
        <f t="shared" si="0"/>
        <v>Počet realizovaných člověkodnů za sledované období</v>
      </c>
      <c r="AH3" s="214" t="str">
        <f t="shared" si="0"/>
        <v>Náklady 
za sledované období</v>
      </c>
    </row>
    <row r="4" spans="1:34" ht="19.5" customHeight="1" thickBot="1">
      <c r="C4" s="237" t="s">
        <v>255</v>
      </c>
      <c r="D4" s="238"/>
      <c r="E4" s="103">
        <f>E2-E3</f>
        <v>0</v>
      </c>
      <c r="F4" s="105"/>
      <c r="G4" s="105"/>
      <c r="H4" s="105"/>
      <c r="I4" s="138"/>
      <c r="J4" s="212"/>
      <c r="K4" s="225"/>
      <c r="L4" s="225"/>
      <c r="M4" s="215"/>
      <c r="O4" s="212"/>
      <c r="P4" s="215"/>
      <c r="Q4" s="212"/>
      <c r="R4" s="215"/>
      <c r="S4" s="212"/>
      <c r="T4" s="215"/>
      <c r="U4" s="212"/>
      <c r="V4" s="215"/>
      <c r="W4" s="212"/>
      <c r="X4" s="215"/>
      <c r="Y4" s="212"/>
      <c r="Z4" s="215"/>
      <c r="AA4" s="212"/>
      <c r="AB4" s="215"/>
      <c r="AC4" s="212"/>
      <c r="AD4" s="215"/>
      <c r="AE4" s="212"/>
      <c r="AF4" s="215"/>
      <c r="AG4" s="212"/>
      <c r="AH4" s="215"/>
    </row>
    <row r="5" spans="1:34" ht="15.75" customHeight="1" thickBot="1">
      <c r="J5" s="213"/>
      <c r="K5" s="226"/>
      <c r="L5" s="226"/>
      <c r="M5" s="216"/>
      <c r="O5" s="213"/>
      <c r="P5" s="216"/>
      <c r="Q5" s="213"/>
      <c r="R5" s="216"/>
      <c r="S5" s="213"/>
      <c r="T5" s="216"/>
      <c r="U5" s="213"/>
      <c r="V5" s="216"/>
      <c r="W5" s="213"/>
      <c r="X5" s="216"/>
      <c r="Y5" s="213"/>
      <c r="Z5" s="216"/>
      <c r="AA5" s="213"/>
      <c r="AB5" s="216"/>
      <c r="AC5" s="213"/>
      <c r="AD5" s="216"/>
      <c r="AE5" s="213"/>
      <c r="AF5" s="216"/>
      <c r="AG5" s="213"/>
      <c r="AH5" s="216"/>
    </row>
    <row r="6" spans="1:34" s="37" customFormat="1" ht="30" customHeight="1" thickBot="1">
      <c r="A6" s="33"/>
      <c r="B6" s="34" t="s">
        <v>142</v>
      </c>
      <c r="C6" s="35" t="s">
        <v>130</v>
      </c>
      <c r="D6" s="35" t="s">
        <v>0</v>
      </c>
      <c r="E6" s="35" t="s">
        <v>227</v>
      </c>
      <c r="F6" s="35" t="s">
        <v>1</v>
      </c>
      <c r="G6" s="35" t="s">
        <v>218</v>
      </c>
      <c r="H6" s="36" t="s">
        <v>217</v>
      </c>
      <c r="I6" s="138"/>
      <c r="J6" s="120">
        <f t="shared" ref="J6:Q6" si="1">J11+J16+J21+J26+J31+J36+J41+J46+J51+J56+J61+J66+J71+J76+J81+J86+J91+J96+J101+J106+J111+J116+J121+J126+J131+J136+J141+J146+J151+J156+J161+J166+J171+J176+J181+J186+J191+J196+J201</f>
        <v>0</v>
      </c>
      <c r="K6" s="126">
        <f t="shared" si="1"/>
        <v>0</v>
      </c>
      <c r="L6" s="127">
        <f t="shared" si="1"/>
        <v>0</v>
      </c>
      <c r="M6" s="121">
        <f t="shared" si="1"/>
        <v>0</v>
      </c>
      <c r="N6" s="141"/>
      <c r="O6" s="120">
        <f t="shared" si="1"/>
        <v>0</v>
      </c>
      <c r="P6" s="121">
        <f t="shared" si="1"/>
        <v>0</v>
      </c>
      <c r="Q6" s="120">
        <f t="shared" si="1"/>
        <v>0</v>
      </c>
      <c r="R6" s="121">
        <f t="shared" ref="R6:AH6" si="2">R11+R16+R21+R26+R31+R36+R41+R46+R51+R56+R61+R66+R71+R76+R81+R86+R91+R96+R101+R106+R111+R116+R121+R126+R131+R136+R141+R146+R151+R156+R161+R166+R171+R176+R181+R186+R191+R196+R201</f>
        <v>0</v>
      </c>
      <c r="S6" s="120">
        <f>S11+S16+S21+S26+S31+S36+S41+S46+S51+S56+S61+S66+S71+S76+S81+S86+S91+S96+S101+S106+S111+S116+S121+S126+S131+S136+S141+S146+S151+S156+S161+S166+S171+S176+S181+S186+S191+S196+S201</f>
        <v>0</v>
      </c>
      <c r="T6" s="121">
        <f t="shared" si="2"/>
        <v>0</v>
      </c>
      <c r="U6" s="120">
        <f>U11+U16+U21+U26+U31+U36+U41+U46+U51+U56+U61+U66+U71+U76+U81+U86+U91+U96+U101+U106+U111+U116+U121+U126+U131+U136+U141+U146+U151+U156+U161+U166+U171+U176+U181+U186+U191+U196+U201</f>
        <v>0</v>
      </c>
      <c r="V6" s="121">
        <f t="shared" si="2"/>
        <v>0</v>
      </c>
      <c r="W6" s="120">
        <f>W11+W16+W21+W26+W31+W36+W41+W46+W51+W56+W61+W66+W71+W76+W81+W86+W91+W96+W101+W106+W111+W116+W121+W126+W131+W136+W141+W146+W151+W156+W161+W166+W171+W176+W181+W186+W191+W196+W201</f>
        <v>0</v>
      </c>
      <c r="X6" s="121">
        <f t="shared" si="2"/>
        <v>0</v>
      </c>
      <c r="Y6" s="120">
        <f>Y11+Y16+Y21+Y26+Y31+Y36+Y41+Y46+Y51+Y56+Y61+Y66+Y71+Y76+Y81+Y86+Y91+Y96+Y101+Y106+Y111+Y116+Y121+Y126+Y131+Y136+Y141+Y146+Y151+Y156+Y161+Y166+Y171+Y176+Y181+Y186+Y191+Y196+Y201</f>
        <v>0</v>
      </c>
      <c r="Z6" s="121">
        <f t="shared" si="2"/>
        <v>0</v>
      </c>
      <c r="AA6" s="120">
        <f>AA11+AA16+AA21+AA26+AA31+AA36+AA41+AA46+AA51+AA56+AA61+AA66+AA71+AA76+AA81+AA86+AA91+AA96+AA101+AA106+AA111+AA116+AA121+AA126+AA131+AA136+AA141+AA146+AA151+AA156+AA161+AA166+AA171+AA176+AA181+AA186+AA191+AA196+AA201</f>
        <v>0</v>
      </c>
      <c r="AB6" s="121">
        <f t="shared" si="2"/>
        <v>0</v>
      </c>
      <c r="AC6" s="120">
        <f>AC11+AC16+AC21+AC26+AC31+AC36+AC41+AC46+AC51+AC56+AC61+AC66+AC71+AC76+AC81+AC86+AC91+AC96+AC101+AC106+AC111+AC116+AC121+AC126+AC131+AC136+AC141+AC146+AC151+AC156+AC161+AC166+AC171+AC176+AC181+AC186+AC191+AC196+AC201</f>
        <v>0</v>
      </c>
      <c r="AD6" s="121">
        <f t="shared" si="2"/>
        <v>0</v>
      </c>
      <c r="AE6" s="120">
        <f>AE11+AE16+AE21+AE26+AE31+AE36+AE41+AE46+AE51+AE56+AE61+AE66+AE71+AE76+AE81+AE86+AE91+AE96+AE101+AE106+AE111+AE116+AE121+AE126+AE131+AE136+AE141+AE146+AE151+AE156+AE161+AE166+AE171+AE176+AE181+AE186+AE191+AE196+AE201</f>
        <v>0</v>
      </c>
      <c r="AF6" s="121">
        <f t="shared" si="2"/>
        <v>0</v>
      </c>
      <c r="AG6" s="120">
        <f>AG11+AG16+AG21+AG26+AG31+AG36+AG41+AG46+AG51+AG56+AG61+AG66+AG71+AG76+AG81+AG86+AG91+AG96+AG101+AG106+AG111+AG116+AG121+AG126+AG131+AG136+AG141+AG146+AG151+AG156+AG161+AG166+AG171+AG176+AG181+AG186+AG191+AG196+AG201</f>
        <v>0</v>
      </c>
      <c r="AH6" s="121">
        <f t="shared" si="2"/>
        <v>0</v>
      </c>
    </row>
    <row r="7" spans="1:34">
      <c r="A7" s="13" t="str">
        <f>IF(C7="","",CONCATENATE(B7,"_",C7,"_",D7,"_",E7))</f>
        <v/>
      </c>
      <c r="B7" s="232">
        <v>1</v>
      </c>
      <c r="C7" s="233"/>
      <c r="D7" s="233"/>
      <c r="E7" s="40" t="s">
        <v>2</v>
      </c>
      <c r="F7" s="41">
        <f>IF(C7="",0,IF(D7="",0,VLOOKUP(D7,Data!$B:$D,3,FALSE)))</f>
        <v>0</v>
      </c>
      <c r="G7" s="108"/>
      <c r="H7" s="100">
        <f>IF(G7="",0,F7*G7)</f>
        <v>0</v>
      </c>
      <c r="I7" s="137">
        <f>IF(OR(D7=Data!$G$3,D7=Data!$G$4,D7=Data!$G$5,D7=Data!$G$6,D7=Data!$G$7,D7=Data!$G$8,D7=Data!$G$9,D7=Data!$G$10,D7=Data!$G$11,D7=Data!$G$12,D7=Data!$G$13,D7=Data!$G$14,D7=Data!$G$15,D7=Data!$G$16,D7=Data!$G$17,D7=Data!$G$18,D7=Data!$G$19,D7=Data!$G$20,D7=Data!$G$21,D7=Data!$G$22,D7=Data!$G$23,D7=Data!$G$24,D7=Data!$G$25,D7=Data!$G$26,D7=Data!$G$27,D7=Data!$G$28,D7=Data!$G$29,D7=Data!$G$30),1,0)</f>
        <v>0</v>
      </c>
      <c r="J7" s="111">
        <f>O7+Q7+S7+U7+W7+Y7+AA7+AC7+AE7+AG7</f>
        <v>0</v>
      </c>
      <c r="K7" s="112">
        <f>G7-J7</f>
        <v>0</v>
      </c>
      <c r="L7" s="41">
        <f>P7+R7+T7+V7+X7+Z7+AB7+AD7+AF7+AH7</f>
        <v>0</v>
      </c>
      <c r="M7" s="142">
        <f>H7-L7</f>
        <v>0</v>
      </c>
      <c r="O7" s="119">
        <f>SUMIF('1. ZoR'!$C$4:$C$200,$A7,'1. ZoR'!$E$4:$E$200)</f>
        <v>0</v>
      </c>
      <c r="P7" s="100">
        <f>O7*$F7</f>
        <v>0</v>
      </c>
      <c r="Q7" s="119">
        <f>SUMIF('2. ZoR'!$C$4:$C$200,$A7,'2. ZoR'!$E$4:$E$200)</f>
        <v>0</v>
      </c>
      <c r="R7" s="100">
        <f>Q7*$F7</f>
        <v>0</v>
      </c>
      <c r="S7" s="119">
        <f>SUMIF('3. ZoR'!$C$4:$C$200,$A7,'3. ZoR'!$E$4:$E$200)</f>
        <v>0</v>
      </c>
      <c r="T7" s="100">
        <f>S7*$F7</f>
        <v>0</v>
      </c>
      <c r="U7" s="119">
        <f>SUMIF('4. ZoR'!$C$4:$C$200,$A7,'4. ZoR'!$E$4:$E$200)</f>
        <v>0</v>
      </c>
      <c r="V7" s="100">
        <f>U7*$F7</f>
        <v>0</v>
      </c>
      <c r="W7" s="119">
        <f>SUMIF('5. ZoR'!$C$4:$C$200,$A7,'5. ZoR'!$E$4:$E$200)</f>
        <v>0</v>
      </c>
      <c r="X7" s="100">
        <f>W7*$F7</f>
        <v>0</v>
      </c>
      <c r="Y7" s="119">
        <f>SUMIF('6. ZoR'!$C$4:$C$200,$A7,'6. ZoR'!$E$4:$E$200)</f>
        <v>0</v>
      </c>
      <c r="Z7" s="100">
        <f>Y7*$F7</f>
        <v>0</v>
      </c>
      <c r="AA7" s="119">
        <f>SUMIF('7. ZoR'!$C$4:$C$200,$A7,'7. ZoR'!$E$4:$E$200)</f>
        <v>0</v>
      </c>
      <c r="AB7" s="100">
        <f>AA7*$F7</f>
        <v>0</v>
      </c>
      <c r="AC7" s="119">
        <f>SUMIF('8. ZoR'!$C$4:$C$200,$A7,'8. ZoR'!$E$4:$E$200)</f>
        <v>0</v>
      </c>
      <c r="AD7" s="100">
        <f>AC7*$F7</f>
        <v>0</v>
      </c>
      <c r="AE7" s="119">
        <f>SUMIF('9. ZoR'!$C$4:$C$200,$A7,'9. ZoR'!$E$4:$E$200)</f>
        <v>0</v>
      </c>
      <c r="AF7" s="100">
        <f>AE7*$F7</f>
        <v>0</v>
      </c>
      <c r="AG7" s="119">
        <f>SUMIF('10. ZoR'!$C$4:$C$200,$A7,'10. ZoR'!$E$4:$E$200)</f>
        <v>0</v>
      </c>
      <c r="AH7" s="100">
        <f>AG7*$F7</f>
        <v>0</v>
      </c>
    </row>
    <row r="8" spans="1:34">
      <c r="A8" s="13" t="str">
        <f>IF(C7="","",CONCATENATE(B7,"_",C7,"_",D7,"_",E8))</f>
        <v/>
      </c>
      <c r="B8" s="230"/>
      <c r="C8" s="222"/>
      <c r="D8" s="222"/>
      <c r="E8" s="39" t="s">
        <v>267</v>
      </c>
      <c r="F8" s="22">
        <f>IF(C7="",0,IF(D7="",0,VLOOKUP(D7,Data!$B:$D,3,FALSE)))</f>
        <v>0</v>
      </c>
      <c r="G8" s="107"/>
      <c r="H8" s="23">
        <f t="shared" ref="H8:H10" si="3">IF(G8="",0,F8*G8)</f>
        <v>0</v>
      </c>
      <c r="I8" s="137">
        <f>IF(OR(D7=Data!$G$3,D7=Data!$G$4,D7=Data!$G$5,D7=Data!$G$6,D7=Data!$G$7,D7=Data!$G$8,D7=Data!$G$9,D7=Data!$G$10,D7=Data!$G$11,D7=Data!$G$12,D7=Data!$G$13,D7=Data!$G$14,D7=Data!$G$15,D7=Data!$G$16,D7=Data!$G$17,D7=Data!$G$18,D7=Data!$G$19,D7=Data!$G$20,D7=Data!$G$21,D7=Data!$G$22,D7=Data!$G$23,D7=Data!$G$24,D7=Data!$G$25,D7=Data!$G$26,D7=Data!$G$27,D7=Data!$G$28,D7=Data!$G$29,D7=Data!$G$30),1,0)</f>
        <v>0</v>
      </c>
      <c r="J8" s="111">
        <f t="shared" ref="J8:J10" si="4">O8+Q8+S8+U8+W8+Y8+AA8+AC8+AE8+AG8</f>
        <v>0</v>
      </c>
      <c r="K8" s="112">
        <f t="shared" ref="K8:K10" si="5">G8-J8</f>
        <v>0</v>
      </c>
      <c r="L8" s="41">
        <f t="shared" ref="L8:L10" si="6">P8+R8+T8+V8+X8+Z8+AB8+AD8+AF8+AH8</f>
        <v>0</v>
      </c>
      <c r="M8" s="143">
        <f t="shared" ref="M8:M10" si="7">H8-L8</f>
        <v>0</v>
      </c>
      <c r="O8" s="116">
        <f>SUMIF('1. ZoR'!$C$4:$C$200,$A8,'1. ZoR'!$E$4:$E$200)</f>
        <v>0</v>
      </c>
      <c r="P8" s="23">
        <f t="shared" ref="P8:AH10" si="8">O8*$F8</f>
        <v>0</v>
      </c>
      <c r="Q8" s="116">
        <f>SUMIF('2. ZoR'!$C$4:$C$200,$A8,'2. ZoR'!$E$4:$E$200)</f>
        <v>0</v>
      </c>
      <c r="R8" s="23">
        <f t="shared" si="8"/>
        <v>0</v>
      </c>
      <c r="S8" s="116">
        <f>SUMIF('3. ZoR'!$C$4:$C$200,$A8,'3. ZoR'!$E$4:$E$200)</f>
        <v>0</v>
      </c>
      <c r="T8" s="23">
        <f t="shared" si="8"/>
        <v>0</v>
      </c>
      <c r="U8" s="116">
        <f>SUMIF('4. ZoR'!$C$4:$C$200,$A8,'4. ZoR'!$E$4:$E$200)</f>
        <v>0</v>
      </c>
      <c r="V8" s="23">
        <f t="shared" si="8"/>
        <v>0</v>
      </c>
      <c r="W8" s="116">
        <f>SUMIF('5. ZoR'!$C$4:$C$200,$A8,'5. ZoR'!$E$4:$E$200)</f>
        <v>0</v>
      </c>
      <c r="X8" s="23">
        <f t="shared" si="8"/>
        <v>0</v>
      </c>
      <c r="Y8" s="116">
        <f>SUMIF('6. ZoR'!$C$4:$C$200,$A8,'6. ZoR'!$E$4:$E$200)</f>
        <v>0</v>
      </c>
      <c r="Z8" s="23">
        <f t="shared" si="8"/>
        <v>0</v>
      </c>
      <c r="AA8" s="116">
        <f>SUMIF('7. ZoR'!$C$4:$C$200,$A8,'7. ZoR'!$E$4:$E$200)</f>
        <v>0</v>
      </c>
      <c r="AB8" s="23">
        <f t="shared" si="8"/>
        <v>0</v>
      </c>
      <c r="AC8" s="116">
        <f>SUMIF('8. ZoR'!$C$4:$C$200,$A8,'8. ZoR'!$E$4:$E$200)</f>
        <v>0</v>
      </c>
      <c r="AD8" s="23">
        <f t="shared" si="8"/>
        <v>0</v>
      </c>
      <c r="AE8" s="116">
        <f>SUMIF('9. ZoR'!$C$4:$C$200,$A8,'9. ZoR'!$E$4:$E$200)</f>
        <v>0</v>
      </c>
      <c r="AF8" s="23">
        <f t="shared" si="8"/>
        <v>0</v>
      </c>
      <c r="AG8" s="116">
        <f>SUMIF('10. ZoR'!$C$4:$C$200,$A8,'10. ZoR'!$E$4:$E$200)</f>
        <v>0</v>
      </c>
      <c r="AH8" s="23">
        <f t="shared" si="8"/>
        <v>0</v>
      </c>
    </row>
    <row r="9" spans="1:34" ht="15" customHeight="1">
      <c r="A9" s="13" t="str">
        <f>IF(C7="","",CONCATENATE(B7,"_",C7,"_",D7,"_",E9))</f>
        <v/>
      </c>
      <c r="B9" s="230"/>
      <c r="C9" s="222"/>
      <c r="D9" s="222"/>
      <c r="E9" s="39" t="s">
        <v>268</v>
      </c>
      <c r="F9" s="22">
        <f>IF(C7="",0,IF(D7="",0,VLOOKUP(D7,Data!$B:$D,3,FALSE)))</f>
        <v>0</v>
      </c>
      <c r="G9" s="107"/>
      <c r="H9" s="23">
        <f t="shared" si="3"/>
        <v>0</v>
      </c>
      <c r="I9" s="137">
        <f>IF(OR(D7=Data!$G$3,D7=Data!$G$4,D7=Data!$G$5,D7=Data!$G$6,D7=Data!$G$7,D7=Data!$G$8,D7=Data!$G$9,D7=Data!$G$10,D7=Data!$G$11,D7=Data!$G$12,D7=Data!$G$13,D7=Data!$G$14,D7=Data!$G$15,D7=Data!$G$16,D7=Data!$G$17,D7=Data!$G$18,D7=Data!$G$19,D7=Data!$G$20,D7=Data!$G$21,D7=Data!$G$22,D7=Data!$G$23,D7=Data!$G$24,D7=Data!$G$25,D7=Data!$G$26,D7=Data!$G$27,D7=Data!$G$28,D7=Data!$G$29,D7=Data!$G$30),1,0)</f>
        <v>0</v>
      </c>
      <c r="J9" s="111">
        <f t="shared" si="4"/>
        <v>0</v>
      </c>
      <c r="K9" s="112">
        <f t="shared" si="5"/>
        <v>0</v>
      </c>
      <c r="L9" s="41">
        <f t="shared" si="6"/>
        <v>0</v>
      </c>
      <c r="M9" s="143">
        <f t="shared" si="7"/>
        <v>0</v>
      </c>
      <c r="O9" s="116">
        <f>SUMIF('1. ZoR'!$C$4:$C$200,$A9,'1. ZoR'!$E$4:$E$200)</f>
        <v>0</v>
      </c>
      <c r="P9" s="23">
        <f t="shared" si="8"/>
        <v>0</v>
      </c>
      <c r="Q9" s="116">
        <f>SUMIF('2. ZoR'!$C$4:$C$200,$A9,'2. ZoR'!$E$4:$E$200)</f>
        <v>0</v>
      </c>
      <c r="R9" s="23">
        <f t="shared" si="8"/>
        <v>0</v>
      </c>
      <c r="S9" s="116">
        <f>SUMIF('3. ZoR'!$C$4:$C$200,$A9,'3. ZoR'!$E$4:$E$200)</f>
        <v>0</v>
      </c>
      <c r="T9" s="23">
        <f t="shared" si="8"/>
        <v>0</v>
      </c>
      <c r="U9" s="116">
        <f>SUMIF('4. ZoR'!$C$4:$C$200,$A9,'4. ZoR'!$E$4:$E$200)</f>
        <v>0</v>
      </c>
      <c r="V9" s="23">
        <f t="shared" si="8"/>
        <v>0</v>
      </c>
      <c r="W9" s="116">
        <f>SUMIF('5. ZoR'!$C$4:$C$200,$A9,'5. ZoR'!$E$4:$E$200)</f>
        <v>0</v>
      </c>
      <c r="X9" s="23">
        <f t="shared" si="8"/>
        <v>0</v>
      </c>
      <c r="Y9" s="116">
        <f>SUMIF('6. ZoR'!$C$4:$C$200,$A9,'6. ZoR'!$E$4:$E$200)</f>
        <v>0</v>
      </c>
      <c r="Z9" s="23">
        <f t="shared" si="8"/>
        <v>0</v>
      </c>
      <c r="AA9" s="116">
        <f>SUMIF('7. ZoR'!$C$4:$C$200,$A9,'7. ZoR'!$E$4:$E$200)</f>
        <v>0</v>
      </c>
      <c r="AB9" s="23">
        <f t="shared" si="8"/>
        <v>0</v>
      </c>
      <c r="AC9" s="116">
        <f>SUMIF('8. ZoR'!$C$4:$C$200,$A9,'8. ZoR'!$E$4:$E$200)</f>
        <v>0</v>
      </c>
      <c r="AD9" s="23">
        <f t="shared" si="8"/>
        <v>0</v>
      </c>
      <c r="AE9" s="116">
        <f>SUMIF('9. ZoR'!$C$4:$C$200,$A9,'9. ZoR'!$E$4:$E$200)</f>
        <v>0</v>
      </c>
      <c r="AF9" s="23">
        <f t="shared" si="8"/>
        <v>0</v>
      </c>
      <c r="AG9" s="116">
        <f>SUMIF('10. ZoR'!$C$4:$C$200,$A9,'10. ZoR'!$E$4:$E$200)</f>
        <v>0</v>
      </c>
      <c r="AH9" s="23">
        <f t="shared" si="8"/>
        <v>0</v>
      </c>
    </row>
    <row r="10" spans="1:34">
      <c r="A10" s="13" t="str">
        <f>IF(C7="","",CONCATENATE(B7,"_",C7,"_",D7,"_",E10))</f>
        <v/>
      </c>
      <c r="B10" s="230"/>
      <c r="C10" s="222"/>
      <c r="D10" s="222"/>
      <c r="E10" s="39" t="s">
        <v>269</v>
      </c>
      <c r="F10" s="22">
        <f>IF(C7="",0,IF(D7="",0,Data!$K$8))</f>
        <v>0</v>
      </c>
      <c r="G10" s="107"/>
      <c r="H10" s="23">
        <f t="shared" si="3"/>
        <v>0</v>
      </c>
      <c r="I10" s="137">
        <v>1</v>
      </c>
      <c r="J10" s="111">
        <f t="shared" si="4"/>
        <v>0</v>
      </c>
      <c r="K10" s="112">
        <f t="shared" si="5"/>
        <v>0</v>
      </c>
      <c r="L10" s="41">
        <f t="shared" si="6"/>
        <v>0</v>
      </c>
      <c r="M10" s="143">
        <f t="shared" si="7"/>
        <v>0</v>
      </c>
      <c r="O10" s="116">
        <f>SUMIF('1. ZoR'!$C$4:$C$200,$A10,'1. ZoR'!$E$4:$E$200)</f>
        <v>0</v>
      </c>
      <c r="P10" s="23">
        <f t="shared" si="8"/>
        <v>0</v>
      </c>
      <c r="Q10" s="116">
        <f>SUMIF('2. ZoR'!$C$4:$C$200,$A10,'2. ZoR'!$E$4:$E$200)</f>
        <v>0</v>
      </c>
      <c r="R10" s="23">
        <f t="shared" si="8"/>
        <v>0</v>
      </c>
      <c r="S10" s="116">
        <f>SUMIF('3. ZoR'!$C$4:$C$200,$A10,'3. ZoR'!$E$4:$E$200)</f>
        <v>0</v>
      </c>
      <c r="T10" s="23">
        <f t="shared" si="8"/>
        <v>0</v>
      </c>
      <c r="U10" s="116">
        <f>SUMIF('4. ZoR'!$C$4:$C$200,$A10,'4. ZoR'!$E$4:$E$200)</f>
        <v>0</v>
      </c>
      <c r="V10" s="23">
        <f t="shared" si="8"/>
        <v>0</v>
      </c>
      <c r="W10" s="116">
        <f>SUMIF('5. ZoR'!$C$4:$C$200,$A10,'5. ZoR'!$E$4:$E$200)</f>
        <v>0</v>
      </c>
      <c r="X10" s="23">
        <f t="shared" si="8"/>
        <v>0</v>
      </c>
      <c r="Y10" s="116">
        <f>SUMIF('6. ZoR'!$C$4:$C$200,$A10,'6. ZoR'!$E$4:$E$200)</f>
        <v>0</v>
      </c>
      <c r="Z10" s="23">
        <f t="shared" si="8"/>
        <v>0</v>
      </c>
      <c r="AA10" s="116">
        <f>SUMIF('7. ZoR'!$C$4:$C$200,$A10,'7. ZoR'!$E$4:$E$200)</f>
        <v>0</v>
      </c>
      <c r="AB10" s="23">
        <f t="shared" si="8"/>
        <v>0</v>
      </c>
      <c r="AC10" s="116">
        <f>SUMIF('8. ZoR'!$C$4:$C$200,$A10,'8. ZoR'!$E$4:$E$200)</f>
        <v>0</v>
      </c>
      <c r="AD10" s="23">
        <f t="shared" si="8"/>
        <v>0</v>
      </c>
      <c r="AE10" s="116">
        <f>SUMIF('9. ZoR'!$C$4:$C$200,$A10,'9. ZoR'!$E$4:$E$200)</f>
        <v>0</v>
      </c>
      <c r="AF10" s="23">
        <f t="shared" si="8"/>
        <v>0</v>
      </c>
      <c r="AG10" s="116">
        <f>SUMIF('10. ZoR'!$C$4:$C$200,$A10,'10. ZoR'!$E$4:$E$200)</f>
        <v>0</v>
      </c>
      <c r="AH10" s="23">
        <f t="shared" si="8"/>
        <v>0</v>
      </c>
    </row>
    <row r="11" spans="1:34">
      <c r="B11" s="230"/>
      <c r="C11" s="219" t="str">
        <f>CONCATENATE("Celkem za"," ",C7," - ",D7)</f>
        <v xml:space="preserve">Celkem za  - </v>
      </c>
      <c r="D11" s="220"/>
      <c r="E11" s="220"/>
      <c r="F11" s="220"/>
      <c r="G11" s="221"/>
      <c r="H11" s="101">
        <f>SUM(H7:H10)</f>
        <v>0</v>
      </c>
      <c r="I11" s="139"/>
      <c r="J11" s="109">
        <f t="shared" ref="J11:Q11" si="9">SUM(J7:J10)</f>
        <v>0</v>
      </c>
      <c r="K11" s="113">
        <f t="shared" si="9"/>
        <v>0</v>
      </c>
      <c r="L11" s="43">
        <f t="shared" si="9"/>
        <v>0</v>
      </c>
      <c r="M11" s="144">
        <f t="shared" si="9"/>
        <v>0</v>
      </c>
      <c r="O11" s="115">
        <f t="shared" si="9"/>
        <v>0</v>
      </c>
      <c r="P11" s="101">
        <f t="shared" si="9"/>
        <v>0</v>
      </c>
      <c r="Q11" s="115">
        <f t="shared" si="9"/>
        <v>0</v>
      </c>
      <c r="R11" s="101">
        <f t="shared" ref="R11" si="10">SUM(R7:R10)</f>
        <v>0</v>
      </c>
      <c r="S11" s="115">
        <f>SUM(S7:S10)</f>
        <v>0</v>
      </c>
      <c r="T11" s="101">
        <f t="shared" ref="T11:V11" si="11">SUM(T7:T10)</f>
        <v>0</v>
      </c>
      <c r="U11" s="115">
        <f>SUM(U7:U10)</f>
        <v>0</v>
      </c>
      <c r="V11" s="101">
        <f t="shared" si="11"/>
        <v>0</v>
      </c>
      <c r="W11" s="115">
        <f>SUM(W7:W10)</f>
        <v>0</v>
      </c>
      <c r="X11" s="101">
        <f t="shared" ref="X11" si="12">SUM(X7:X10)</f>
        <v>0</v>
      </c>
      <c r="Y11" s="115">
        <f>SUM(Y7:Y10)</f>
        <v>0</v>
      </c>
      <c r="Z11" s="101">
        <f t="shared" ref="Z11" si="13">SUM(Z7:Z10)</f>
        <v>0</v>
      </c>
      <c r="AA11" s="115">
        <f>SUM(AA7:AA10)</f>
        <v>0</v>
      </c>
      <c r="AB11" s="101">
        <f t="shared" ref="AB11" si="14">SUM(AB7:AB10)</f>
        <v>0</v>
      </c>
      <c r="AC11" s="115">
        <f>SUM(AC7:AC10)</f>
        <v>0</v>
      </c>
      <c r="AD11" s="101">
        <f t="shared" ref="AD11" si="15">SUM(AD7:AD10)</f>
        <v>0</v>
      </c>
      <c r="AE11" s="115">
        <f>SUM(AE7:AE10)</f>
        <v>0</v>
      </c>
      <c r="AF11" s="101">
        <f t="shared" ref="AF11" si="16">SUM(AF7:AF10)</f>
        <v>0</v>
      </c>
      <c r="AG11" s="115">
        <f>SUM(AG7:AG10)</f>
        <v>0</v>
      </c>
      <c r="AH11" s="101">
        <f t="shared" ref="AH11" si="17">SUM(AH7:AH10)</f>
        <v>0</v>
      </c>
    </row>
    <row r="12" spans="1:34">
      <c r="A12" s="13" t="str">
        <f>IF(C12="","",CONCATENATE(B12,"_",C12,"_",D12,"_",E12))</f>
        <v/>
      </c>
      <c r="B12" s="230">
        <v>2</v>
      </c>
      <c r="C12" s="222"/>
      <c r="D12" s="222"/>
      <c r="E12" s="40" t="s">
        <v>2</v>
      </c>
      <c r="F12" s="41">
        <f>IF(C12="",0,IF(D12="",0,VLOOKUP(D12,Data!$B:$D,3,FALSE)))</f>
        <v>0</v>
      </c>
      <c r="G12" s="107"/>
      <c r="H12" s="23">
        <f>IF(G12="",0,F12*G12)</f>
        <v>0</v>
      </c>
      <c r="I12" s="137">
        <f>IF(OR(D12=Data!$G$3,D12=Data!$G$4,D12=Data!$G$5,D12=Data!$G$6,D12=Data!$G$7,D12=Data!$G$8,D12=Data!$G$9,D12=Data!$G$10,D12=Data!$G$11,D12=Data!$G$12,D12=Data!$G$13,D12=Data!$G$14,D12=Data!$G$15,D12=Data!$G$16,D12=Data!$G$17,D12=Data!$G$18,D12=Data!$G$19,D12=Data!$G$20,D12=Data!$G$21,D12=Data!$G$22,D12=Data!$G$23,D12=Data!$G$24,D12=Data!$G$25,D12=Data!$G$26,D12=Data!$G$27,D12=Data!$G$28,D12=Data!$G$29,D12=Data!$G$30),1,0)</f>
        <v>0</v>
      </c>
      <c r="J12" s="111">
        <f>O12+Q12+S12+U12+W12+Y12+AA12+AC12+AE12+AG12</f>
        <v>0</v>
      </c>
      <c r="K12" s="112">
        <f>G12-J12</f>
        <v>0</v>
      </c>
      <c r="L12" s="41">
        <f>P12+R12+T12+V12+X12+Z12+AB12+AD12+AF12+AH12</f>
        <v>0</v>
      </c>
      <c r="M12" s="143">
        <f>H12-L12</f>
        <v>0</v>
      </c>
      <c r="O12" s="116">
        <f>SUMIF('1. ZoR'!$C$4:$C$200,$A12,'1. ZoR'!$E$4:$E$200)</f>
        <v>0</v>
      </c>
      <c r="P12" s="23">
        <f>O12*$F12</f>
        <v>0</v>
      </c>
      <c r="Q12" s="116">
        <f>SUMIF('2. ZoR'!$C$4:$C$200,$A12,'2. ZoR'!$E$4:$E$200)</f>
        <v>0</v>
      </c>
      <c r="R12" s="23">
        <f>Q12*$F12</f>
        <v>0</v>
      </c>
      <c r="S12" s="116">
        <f>SUMIF('3. ZoR'!$C$4:$C$200,$A12,'3. ZoR'!$E$4:$E$200)</f>
        <v>0</v>
      </c>
      <c r="T12" s="23">
        <f>S12*$F12</f>
        <v>0</v>
      </c>
      <c r="U12" s="116">
        <f>SUMIF('4. ZoR'!$C$4:$C$200,$A12,'4. ZoR'!$E$4:$E$200)</f>
        <v>0</v>
      </c>
      <c r="V12" s="23">
        <f>U12*$F12</f>
        <v>0</v>
      </c>
      <c r="W12" s="116">
        <f>SUMIF('5. ZoR'!$C$4:$C$200,$A12,'5. ZoR'!$E$4:$E$200)</f>
        <v>0</v>
      </c>
      <c r="X12" s="23">
        <f>W12*$F12</f>
        <v>0</v>
      </c>
      <c r="Y12" s="116">
        <f>SUMIF('6. ZoR'!$C$4:$C$200,$A12,'6. ZoR'!$E$4:$E$200)</f>
        <v>0</v>
      </c>
      <c r="Z12" s="23">
        <f>Y12*$F12</f>
        <v>0</v>
      </c>
      <c r="AA12" s="116">
        <f>SUMIF('7. ZoR'!$C$4:$C$200,$A12,'7. ZoR'!$E$4:$E$200)</f>
        <v>0</v>
      </c>
      <c r="AB12" s="23">
        <f>AA12*$F12</f>
        <v>0</v>
      </c>
      <c r="AC12" s="116">
        <f>SUMIF('8. ZoR'!$C$4:$C$200,$A12,'8. ZoR'!$E$4:$E$200)</f>
        <v>0</v>
      </c>
      <c r="AD12" s="23">
        <f>AC12*$F12</f>
        <v>0</v>
      </c>
      <c r="AE12" s="116">
        <f>SUMIF('9. ZoR'!$C$4:$C$200,$A12,'9. ZoR'!$E$4:$E$200)</f>
        <v>0</v>
      </c>
      <c r="AF12" s="23">
        <f>AE12*$F12</f>
        <v>0</v>
      </c>
      <c r="AG12" s="116">
        <f>SUMIF('10. ZoR'!$C$4:$C$200,$A12,'10. ZoR'!$E$4:$E$200)</f>
        <v>0</v>
      </c>
      <c r="AH12" s="23">
        <f>AG12*$F12</f>
        <v>0</v>
      </c>
    </row>
    <row r="13" spans="1:34">
      <c r="A13" s="13" t="str">
        <f>IF(C12="","",CONCATENATE(B12,"_",C12,"_",D12,"_",E13))</f>
        <v/>
      </c>
      <c r="B13" s="230"/>
      <c r="C13" s="222"/>
      <c r="D13" s="222"/>
      <c r="E13" s="39" t="s">
        <v>267</v>
      </c>
      <c r="F13" s="22">
        <f>IF(C12="",0,IF(D12="",0,VLOOKUP(D12,Data!$B:$D,3,FALSE)))</f>
        <v>0</v>
      </c>
      <c r="G13" s="107"/>
      <c r="H13" s="23">
        <f t="shared" ref="H13:H15" si="18">IF(G13="",0,F13*G13)</f>
        <v>0</v>
      </c>
      <c r="I13" s="137">
        <f>IF(OR(D12=Data!$G$3,D12=Data!$G$4,D12=Data!$G$5,D12=Data!$G$6,D12=Data!$G$7,D12=Data!$G$8,D12=Data!$G$9,D12=Data!$G$10,D12=Data!$G$11,D12=Data!$G$12,D12=Data!$G$13,D12=Data!$G$14,D12=Data!$G$15,D12=Data!$G$16,D12=Data!$G$17,D12=Data!$G$18,D12=Data!$G$19,D12=Data!$G$20,D12=Data!$G$21,D12=Data!$G$22,D12=Data!$G$23,D12=Data!$G$24,D12=Data!$G$25,D12=Data!$G$26,D12=Data!$G$27,D12=Data!$G$28,D12=Data!$G$29,D12=Data!$G$30),1,0)</f>
        <v>0</v>
      </c>
      <c r="J13" s="111">
        <f t="shared" ref="J13:J15" si="19">O13+Q13+S13+U13+W13+Y13+AA13+AC13+AE13+AG13</f>
        <v>0</v>
      </c>
      <c r="K13" s="112">
        <f t="shared" ref="K13:K15" si="20">G13-J13</f>
        <v>0</v>
      </c>
      <c r="L13" s="41">
        <f t="shared" ref="L13:L15" si="21">P13+R13+T13+V13+X13+Z13+AB13+AD13+AF13+AH13</f>
        <v>0</v>
      </c>
      <c r="M13" s="143">
        <f t="shared" ref="M13:M15" si="22">H13-L13</f>
        <v>0</v>
      </c>
      <c r="O13" s="116">
        <f>SUMIF('1. ZoR'!$C$4:$C$200,$A13,'1. ZoR'!$E$4:$E$200)</f>
        <v>0</v>
      </c>
      <c r="P13" s="23">
        <f t="shared" ref="P13:AH15" si="23">O13*$F13</f>
        <v>0</v>
      </c>
      <c r="Q13" s="116">
        <f>SUMIF('2. ZoR'!$C$4:$C$200,$A13,'2. ZoR'!$E$4:$E$200)</f>
        <v>0</v>
      </c>
      <c r="R13" s="23">
        <f t="shared" si="23"/>
        <v>0</v>
      </c>
      <c r="S13" s="116">
        <f>SUMIF('3. ZoR'!$C$4:$C$200,$A13,'3. ZoR'!$E$4:$E$200)</f>
        <v>0</v>
      </c>
      <c r="T13" s="23">
        <f t="shared" si="23"/>
        <v>0</v>
      </c>
      <c r="U13" s="116">
        <f>SUMIF('4. ZoR'!$C$4:$C$200,$A13,'4. ZoR'!$E$4:$E$200)</f>
        <v>0</v>
      </c>
      <c r="V13" s="23">
        <f t="shared" si="23"/>
        <v>0</v>
      </c>
      <c r="W13" s="116">
        <f>SUMIF('5. ZoR'!$C$4:$C$200,$A13,'5. ZoR'!$E$4:$E$200)</f>
        <v>0</v>
      </c>
      <c r="X13" s="23">
        <f t="shared" si="23"/>
        <v>0</v>
      </c>
      <c r="Y13" s="116">
        <f>SUMIF('6. ZoR'!$C$4:$C$200,$A13,'6. ZoR'!$E$4:$E$200)</f>
        <v>0</v>
      </c>
      <c r="Z13" s="23">
        <f t="shared" si="23"/>
        <v>0</v>
      </c>
      <c r="AA13" s="116">
        <f>SUMIF('7. ZoR'!$C$4:$C$200,$A13,'7. ZoR'!$E$4:$E$200)</f>
        <v>0</v>
      </c>
      <c r="AB13" s="23">
        <f t="shared" si="23"/>
        <v>0</v>
      </c>
      <c r="AC13" s="116">
        <f>SUMIF('8. ZoR'!$C$4:$C$200,$A13,'8. ZoR'!$E$4:$E$200)</f>
        <v>0</v>
      </c>
      <c r="AD13" s="23">
        <f t="shared" si="23"/>
        <v>0</v>
      </c>
      <c r="AE13" s="116">
        <f>SUMIF('9. ZoR'!$C$4:$C$200,$A13,'9. ZoR'!$E$4:$E$200)</f>
        <v>0</v>
      </c>
      <c r="AF13" s="23">
        <f t="shared" si="23"/>
        <v>0</v>
      </c>
      <c r="AG13" s="116">
        <f>SUMIF('10. ZoR'!$C$4:$C$200,$A13,'10. ZoR'!$E$4:$E$200)</f>
        <v>0</v>
      </c>
      <c r="AH13" s="23">
        <f t="shared" si="23"/>
        <v>0</v>
      </c>
    </row>
    <row r="14" spans="1:34">
      <c r="A14" s="13" t="str">
        <f>IF(C12="","",CONCATENATE(B12,"_",C12,"_",D12,"_",E14))</f>
        <v/>
      </c>
      <c r="B14" s="230"/>
      <c r="C14" s="222"/>
      <c r="D14" s="222"/>
      <c r="E14" s="39" t="s">
        <v>268</v>
      </c>
      <c r="F14" s="22">
        <f>IF(C12="",0,IF(D12="",0,VLOOKUP(D12,Data!$B:$D,3,FALSE)))</f>
        <v>0</v>
      </c>
      <c r="G14" s="107"/>
      <c r="H14" s="23">
        <f t="shared" si="18"/>
        <v>0</v>
      </c>
      <c r="I14" s="137">
        <f>IF(OR(D12=Data!$G$3,D12=Data!$G$4,D12=Data!$G$5,D12=Data!$G$6,D12=Data!$G$7,D12=Data!$G$8,D12=Data!$G$9,D12=Data!$G$10,D12=Data!$G$11,D12=Data!$G$12,D12=Data!$G$13,D12=Data!$G$14,D12=Data!$G$15,D12=Data!$G$16,D12=Data!$G$17,D12=Data!$G$18,D12=Data!$G$19,D12=Data!$G$20,D12=Data!$G$21,D12=Data!$G$22,D12=Data!$G$23,D12=Data!$G$24,D12=Data!$G$25,D12=Data!$G$26,D12=Data!$G$27,D12=Data!$G$28,D12=Data!$G$29,D12=Data!$G$30),1,0)</f>
        <v>0</v>
      </c>
      <c r="J14" s="111">
        <f t="shared" si="19"/>
        <v>0</v>
      </c>
      <c r="K14" s="112">
        <f t="shared" si="20"/>
        <v>0</v>
      </c>
      <c r="L14" s="41">
        <f t="shared" si="21"/>
        <v>0</v>
      </c>
      <c r="M14" s="143">
        <f t="shared" si="22"/>
        <v>0</v>
      </c>
      <c r="O14" s="116">
        <f>SUMIF('1. ZoR'!$C$4:$C$200,$A14,'1. ZoR'!$E$4:$E$200)</f>
        <v>0</v>
      </c>
      <c r="P14" s="23">
        <f t="shared" si="23"/>
        <v>0</v>
      </c>
      <c r="Q14" s="116">
        <f>SUMIF('2. ZoR'!$C$4:$C$200,$A14,'2. ZoR'!$E$4:$E$200)</f>
        <v>0</v>
      </c>
      <c r="R14" s="23">
        <f t="shared" si="23"/>
        <v>0</v>
      </c>
      <c r="S14" s="116">
        <f>SUMIF('3. ZoR'!$C$4:$C$200,$A14,'3. ZoR'!$E$4:$E$200)</f>
        <v>0</v>
      </c>
      <c r="T14" s="23">
        <f t="shared" si="23"/>
        <v>0</v>
      </c>
      <c r="U14" s="116">
        <f>SUMIF('4. ZoR'!$C$4:$C$200,$A14,'4. ZoR'!$E$4:$E$200)</f>
        <v>0</v>
      </c>
      <c r="V14" s="23">
        <f t="shared" si="23"/>
        <v>0</v>
      </c>
      <c r="W14" s="116">
        <f>SUMIF('5. ZoR'!$C$4:$C$200,$A14,'5. ZoR'!$E$4:$E$200)</f>
        <v>0</v>
      </c>
      <c r="X14" s="23">
        <f t="shared" si="23"/>
        <v>0</v>
      </c>
      <c r="Y14" s="116">
        <f>SUMIF('6. ZoR'!$C$4:$C$200,$A14,'6. ZoR'!$E$4:$E$200)</f>
        <v>0</v>
      </c>
      <c r="Z14" s="23">
        <f t="shared" si="23"/>
        <v>0</v>
      </c>
      <c r="AA14" s="116">
        <f>SUMIF('7. ZoR'!$C$4:$C$200,$A14,'7. ZoR'!$E$4:$E$200)</f>
        <v>0</v>
      </c>
      <c r="AB14" s="23">
        <f t="shared" si="23"/>
        <v>0</v>
      </c>
      <c r="AC14" s="116">
        <f>SUMIF('8. ZoR'!$C$4:$C$200,$A14,'8. ZoR'!$E$4:$E$200)</f>
        <v>0</v>
      </c>
      <c r="AD14" s="23">
        <f t="shared" si="23"/>
        <v>0</v>
      </c>
      <c r="AE14" s="116">
        <f>SUMIF('9. ZoR'!$C$4:$C$200,$A14,'9. ZoR'!$E$4:$E$200)</f>
        <v>0</v>
      </c>
      <c r="AF14" s="23">
        <f t="shared" si="23"/>
        <v>0</v>
      </c>
      <c r="AG14" s="116">
        <f>SUMIF('10. ZoR'!$C$4:$C$200,$A14,'10. ZoR'!$E$4:$E$200)</f>
        <v>0</v>
      </c>
      <c r="AH14" s="23">
        <f t="shared" si="23"/>
        <v>0</v>
      </c>
    </row>
    <row r="15" spans="1:34">
      <c r="A15" s="13" t="str">
        <f>IF(C12="","",CONCATENATE(B12,"_",C12,"_",D12,"_",E15))</f>
        <v/>
      </c>
      <c r="B15" s="230"/>
      <c r="C15" s="222"/>
      <c r="D15" s="222"/>
      <c r="E15" s="39" t="s">
        <v>269</v>
      </c>
      <c r="F15" s="22">
        <f>IF(C12="",0,IF(D12="",0,Data!$K$8))</f>
        <v>0</v>
      </c>
      <c r="G15" s="107"/>
      <c r="H15" s="23">
        <f t="shared" si="18"/>
        <v>0</v>
      </c>
      <c r="I15" s="137">
        <v>1</v>
      </c>
      <c r="J15" s="111">
        <f t="shared" si="19"/>
        <v>0</v>
      </c>
      <c r="K15" s="112">
        <f t="shared" si="20"/>
        <v>0</v>
      </c>
      <c r="L15" s="41">
        <f t="shared" si="21"/>
        <v>0</v>
      </c>
      <c r="M15" s="143">
        <f t="shared" si="22"/>
        <v>0</v>
      </c>
      <c r="O15" s="116">
        <f>SUMIF('1. ZoR'!$C$4:$C$200,$A15,'1. ZoR'!$E$4:$E$200)</f>
        <v>0</v>
      </c>
      <c r="P15" s="23">
        <f t="shared" si="23"/>
        <v>0</v>
      </c>
      <c r="Q15" s="116">
        <f>SUMIF('2. ZoR'!$C$4:$C$200,$A15,'2. ZoR'!$E$4:$E$200)</f>
        <v>0</v>
      </c>
      <c r="R15" s="23">
        <f t="shared" si="23"/>
        <v>0</v>
      </c>
      <c r="S15" s="116">
        <f>SUMIF('3. ZoR'!$C$4:$C$200,$A15,'3. ZoR'!$E$4:$E$200)</f>
        <v>0</v>
      </c>
      <c r="T15" s="23">
        <f t="shared" si="23"/>
        <v>0</v>
      </c>
      <c r="U15" s="116">
        <f>SUMIF('4. ZoR'!$C$4:$C$200,$A15,'4. ZoR'!$E$4:$E$200)</f>
        <v>0</v>
      </c>
      <c r="V15" s="23">
        <f t="shared" si="23"/>
        <v>0</v>
      </c>
      <c r="W15" s="116">
        <f>SUMIF('5. ZoR'!$C$4:$C$200,$A15,'5. ZoR'!$E$4:$E$200)</f>
        <v>0</v>
      </c>
      <c r="X15" s="23">
        <f t="shared" si="23"/>
        <v>0</v>
      </c>
      <c r="Y15" s="116">
        <f>SUMIF('6. ZoR'!$C$4:$C$200,$A15,'6. ZoR'!$E$4:$E$200)</f>
        <v>0</v>
      </c>
      <c r="Z15" s="23">
        <f t="shared" si="23"/>
        <v>0</v>
      </c>
      <c r="AA15" s="116">
        <f>SUMIF('7. ZoR'!$C$4:$C$200,$A15,'7. ZoR'!$E$4:$E$200)</f>
        <v>0</v>
      </c>
      <c r="AB15" s="23">
        <f t="shared" si="23"/>
        <v>0</v>
      </c>
      <c r="AC15" s="116">
        <f>SUMIF('8. ZoR'!$C$4:$C$200,$A15,'8. ZoR'!$E$4:$E$200)</f>
        <v>0</v>
      </c>
      <c r="AD15" s="23">
        <f t="shared" si="23"/>
        <v>0</v>
      </c>
      <c r="AE15" s="116">
        <f>SUMIF('9. ZoR'!$C$4:$C$200,$A15,'9. ZoR'!$E$4:$E$200)</f>
        <v>0</v>
      </c>
      <c r="AF15" s="23">
        <f t="shared" si="23"/>
        <v>0</v>
      </c>
      <c r="AG15" s="116">
        <f>SUMIF('10. ZoR'!$C$4:$C$200,$A15,'10. ZoR'!$E$4:$E$200)</f>
        <v>0</v>
      </c>
      <c r="AH15" s="23">
        <f t="shared" si="23"/>
        <v>0</v>
      </c>
    </row>
    <row r="16" spans="1:34">
      <c r="B16" s="230"/>
      <c r="C16" s="219" t="str">
        <f>CONCATENATE("Celkem za"," ",C12," - ",D12)</f>
        <v xml:space="preserve">Celkem za  - </v>
      </c>
      <c r="D16" s="220"/>
      <c r="E16" s="220"/>
      <c r="F16" s="220"/>
      <c r="G16" s="221"/>
      <c r="H16" s="101">
        <f>SUM(H12:H15)</f>
        <v>0</v>
      </c>
      <c r="I16" s="139"/>
      <c r="J16" s="109">
        <f t="shared" ref="J16:Q16" si="24">SUM(J12:J15)</f>
        <v>0</v>
      </c>
      <c r="K16" s="113">
        <f t="shared" si="24"/>
        <v>0</v>
      </c>
      <c r="L16" s="43">
        <f t="shared" si="24"/>
        <v>0</v>
      </c>
      <c r="M16" s="144">
        <f t="shared" si="24"/>
        <v>0</v>
      </c>
      <c r="O16" s="115">
        <f t="shared" si="24"/>
        <v>0</v>
      </c>
      <c r="P16" s="101">
        <f t="shared" si="24"/>
        <v>0</v>
      </c>
      <c r="Q16" s="115">
        <f t="shared" si="24"/>
        <v>0</v>
      </c>
      <c r="R16" s="101">
        <f t="shared" ref="R16" si="25">SUM(R12:R15)</f>
        <v>0</v>
      </c>
      <c r="S16" s="115">
        <f>SUM(S12:S15)</f>
        <v>0</v>
      </c>
      <c r="T16" s="101">
        <f t="shared" ref="T16:V16" si="26">SUM(T12:T15)</f>
        <v>0</v>
      </c>
      <c r="U16" s="115">
        <f>SUM(U12:U15)</f>
        <v>0</v>
      </c>
      <c r="V16" s="101">
        <f t="shared" si="26"/>
        <v>0</v>
      </c>
      <c r="W16" s="115">
        <f>SUM(W12:W15)</f>
        <v>0</v>
      </c>
      <c r="X16" s="101">
        <f t="shared" ref="X16" si="27">SUM(X12:X15)</f>
        <v>0</v>
      </c>
      <c r="Y16" s="115">
        <f>SUM(Y12:Y15)</f>
        <v>0</v>
      </c>
      <c r="Z16" s="101">
        <f t="shared" ref="Z16" si="28">SUM(Z12:Z15)</f>
        <v>0</v>
      </c>
      <c r="AA16" s="115">
        <f>SUM(AA12:AA15)</f>
        <v>0</v>
      </c>
      <c r="AB16" s="101">
        <f t="shared" ref="AB16" si="29">SUM(AB12:AB15)</f>
        <v>0</v>
      </c>
      <c r="AC16" s="115">
        <f>SUM(AC12:AC15)</f>
        <v>0</v>
      </c>
      <c r="AD16" s="101">
        <f t="shared" ref="AD16" si="30">SUM(AD12:AD15)</f>
        <v>0</v>
      </c>
      <c r="AE16" s="115">
        <f>SUM(AE12:AE15)</f>
        <v>0</v>
      </c>
      <c r="AF16" s="101">
        <f t="shared" ref="AF16" si="31">SUM(AF12:AF15)</f>
        <v>0</v>
      </c>
      <c r="AG16" s="115">
        <f>SUM(AG12:AG15)</f>
        <v>0</v>
      </c>
      <c r="AH16" s="101">
        <f t="shared" ref="AH16" si="32">SUM(AH12:AH15)</f>
        <v>0</v>
      </c>
    </row>
    <row r="17" spans="1:34">
      <c r="A17" s="13" t="str">
        <f>IF(C17="","",CONCATENATE(B17,"_",C17,"_",D17,"_",E17))</f>
        <v/>
      </c>
      <c r="B17" s="230">
        <v>3</v>
      </c>
      <c r="C17" s="222"/>
      <c r="D17" s="222"/>
      <c r="E17" s="40" t="s">
        <v>2</v>
      </c>
      <c r="F17" s="41">
        <f>IF(C17="",0,IF(D17="",0,VLOOKUP(D17,Data!$B:$D,3,FALSE)))</f>
        <v>0</v>
      </c>
      <c r="G17" s="107"/>
      <c r="H17" s="23">
        <f>IF(G17="",0,F17*G17)</f>
        <v>0</v>
      </c>
      <c r="I17" s="137">
        <f>IF(OR(D17=Data!$G$3,D17=Data!$G$4,D17=Data!$G$5,D17=Data!$G$6,D17=Data!$G$7,D17=Data!$G$8,D17=Data!$G$9,D17=Data!$G$10,D17=Data!$G$11,D17=Data!$G$12,D17=Data!$G$13,D17=Data!$G$14,D17=Data!$G$15,D17=Data!$G$16,D17=Data!$G$17,D17=Data!$G$18,D17=Data!$G$19,D17=Data!$G$20,D17=Data!$G$21,D17=Data!$G$22,D17=Data!$G$23,D17=Data!$G$24,D17=Data!$G$25,D17=Data!$G$26,D17=Data!$G$27,D17=Data!$G$28,D17=Data!$G$29,D17=Data!$G$30),1,0)</f>
        <v>0</v>
      </c>
      <c r="J17" s="111">
        <f>O17+Q17+S17+U17+W17+Y17+AA17+AC17+AE17+AG17</f>
        <v>0</v>
      </c>
      <c r="K17" s="112">
        <f>G17-J17</f>
        <v>0</v>
      </c>
      <c r="L17" s="41">
        <f>P17+R17+T17+V17+X17+Z17+AB17+AD17+AF17+AH17</f>
        <v>0</v>
      </c>
      <c r="M17" s="143">
        <f>H17-L17</f>
        <v>0</v>
      </c>
      <c r="O17" s="116">
        <f>SUMIF('1. ZoR'!$C$4:$C$200,$A17,'1. ZoR'!$E$4:$E$200)</f>
        <v>0</v>
      </c>
      <c r="P17" s="23">
        <f>O17*$F17</f>
        <v>0</v>
      </c>
      <c r="Q17" s="116">
        <f>SUMIF('2. ZoR'!$C$4:$C$200,$A17,'2. ZoR'!$E$4:$E$200)</f>
        <v>0</v>
      </c>
      <c r="R17" s="23">
        <f>Q17*$F17</f>
        <v>0</v>
      </c>
      <c r="S17" s="116">
        <f>SUMIF('3. ZoR'!$C$4:$C$200,$A17,'3. ZoR'!$E$4:$E$200)</f>
        <v>0</v>
      </c>
      <c r="T17" s="23">
        <f>S17*$F17</f>
        <v>0</v>
      </c>
      <c r="U17" s="116">
        <f>SUMIF('4. ZoR'!$C$4:$C$200,$A17,'4. ZoR'!$E$4:$E$200)</f>
        <v>0</v>
      </c>
      <c r="V17" s="23">
        <f>U17*$F17</f>
        <v>0</v>
      </c>
      <c r="W17" s="116">
        <f>SUMIF('5. ZoR'!$C$4:$C$200,$A17,'5. ZoR'!$E$4:$E$200)</f>
        <v>0</v>
      </c>
      <c r="X17" s="23">
        <f>W17*$F17</f>
        <v>0</v>
      </c>
      <c r="Y17" s="116">
        <f>SUMIF('6. ZoR'!$C$4:$C$200,$A17,'6. ZoR'!$E$4:$E$200)</f>
        <v>0</v>
      </c>
      <c r="Z17" s="23">
        <f>Y17*$F17</f>
        <v>0</v>
      </c>
      <c r="AA17" s="116">
        <f>SUMIF('7. ZoR'!$C$4:$C$200,$A17,'7. ZoR'!$E$4:$E$200)</f>
        <v>0</v>
      </c>
      <c r="AB17" s="23">
        <f>AA17*$F17</f>
        <v>0</v>
      </c>
      <c r="AC17" s="116">
        <f>SUMIF('8. ZoR'!$C$4:$C$200,$A17,'8. ZoR'!$E$4:$E$200)</f>
        <v>0</v>
      </c>
      <c r="AD17" s="23">
        <f>AC17*$F17</f>
        <v>0</v>
      </c>
      <c r="AE17" s="116">
        <f>SUMIF('9. ZoR'!$C$4:$C$200,$A17,'9. ZoR'!$E$4:$E$200)</f>
        <v>0</v>
      </c>
      <c r="AF17" s="23">
        <f>AE17*$F17</f>
        <v>0</v>
      </c>
      <c r="AG17" s="116">
        <f>SUMIF('10. ZoR'!$C$4:$C$200,$A17,'10. ZoR'!$E$4:$E$200)</f>
        <v>0</v>
      </c>
      <c r="AH17" s="23">
        <f>AG17*$F17</f>
        <v>0</v>
      </c>
    </row>
    <row r="18" spans="1:34">
      <c r="A18" s="13" t="str">
        <f>IF(C17="","",CONCATENATE(B17,"_",C17,"_",D17,"_",E18))</f>
        <v/>
      </c>
      <c r="B18" s="230"/>
      <c r="C18" s="222"/>
      <c r="D18" s="222"/>
      <c r="E18" s="39" t="s">
        <v>267</v>
      </c>
      <c r="F18" s="22">
        <f>IF(C17="",0,IF(D17="",0,VLOOKUP(D17,Data!$B:$D,3,FALSE)))</f>
        <v>0</v>
      </c>
      <c r="G18" s="107"/>
      <c r="H18" s="23">
        <f t="shared" ref="H18:H20" si="33">IF(G18="",0,F18*G18)</f>
        <v>0</v>
      </c>
      <c r="I18" s="137">
        <f>IF(OR(D17=Data!$G$3,D17=Data!$G$4,D17=Data!$G$5,D17=Data!$G$6,D17=Data!$G$7,D17=Data!$G$8,D17=Data!$G$9,D17=Data!$G$10,D17=Data!$G$11,D17=Data!$G$12,D17=Data!$G$13,D17=Data!$G$14,D17=Data!$G$15,D17=Data!$G$16,D17=Data!$G$17,D17=Data!$G$18,D17=Data!$G$19,D17=Data!$G$20,D17=Data!$G$21,D17=Data!$G$22,D17=Data!$G$23,D17=Data!$G$24,D17=Data!$G$25,D17=Data!$G$26,D17=Data!$G$27,D17=Data!$G$28,D17=Data!$G$29,D17=Data!$G$30),1,0)</f>
        <v>0</v>
      </c>
      <c r="J18" s="111">
        <f t="shared" ref="J18:J20" si="34">O18+Q18+S18+U18+W18+Y18+AA18+AC18+AE18+AG18</f>
        <v>0</v>
      </c>
      <c r="K18" s="112">
        <f t="shared" ref="K18:K20" si="35">G18-J18</f>
        <v>0</v>
      </c>
      <c r="L18" s="41">
        <f t="shared" ref="L18:L20" si="36">P18+R18+T18+V18+X18+Z18+AB18+AD18+AF18+AH18</f>
        <v>0</v>
      </c>
      <c r="M18" s="143">
        <f t="shared" ref="M18:M20" si="37">H18-L18</f>
        <v>0</v>
      </c>
      <c r="O18" s="116">
        <f>SUMIF('1. ZoR'!$C$4:$C$200,$A18,'1. ZoR'!$E$4:$E$200)</f>
        <v>0</v>
      </c>
      <c r="P18" s="23">
        <f t="shared" ref="P18:AH20" si="38">O18*$F18</f>
        <v>0</v>
      </c>
      <c r="Q18" s="116">
        <f>SUMIF('2. ZoR'!$C$4:$C$200,$A18,'2. ZoR'!$E$4:$E$200)</f>
        <v>0</v>
      </c>
      <c r="R18" s="23">
        <f t="shared" si="38"/>
        <v>0</v>
      </c>
      <c r="S18" s="116">
        <f>SUMIF('3. ZoR'!$C$4:$C$200,$A18,'3. ZoR'!$E$4:$E$200)</f>
        <v>0</v>
      </c>
      <c r="T18" s="23">
        <f t="shared" si="38"/>
        <v>0</v>
      </c>
      <c r="U18" s="116">
        <f>SUMIF('4. ZoR'!$C$4:$C$200,$A18,'4. ZoR'!$E$4:$E$200)</f>
        <v>0</v>
      </c>
      <c r="V18" s="23">
        <f t="shared" si="38"/>
        <v>0</v>
      </c>
      <c r="W18" s="116">
        <f>SUMIF('5. ZoR'!$C$4:$C$200,$A18,'5. ZoR'!$E$4:$E$200)</f>
        <v>0</v>
      </c>
      <c r="X18" s="23">
        <f t="shared" si="38"/>
        <v>0</v>
      </c>
      <c r="Y18" s="116">
        <f>SUMIF('6. ZoR'!$C$4:$C$200,$A18,'6. ZoR'!$E$4:$E$200)</f>
        <v>0</v>
      </c>
      <c r="Z18" s="23">
        <f t="shared" si="38"/>
        <v>0</v>
      </c>
      <c r="AA18" s="116">
        <f>SUMIF('7. ZoR'!$C$4:$C$200,$A18,'7. ZoR'!$E$4:$E$200)</f>
        <v>0</v>
      </c>
      <c r="AB18" s="23">
        <f t="shared" si="38"/>
        <v>0</v>
      </c>
      <c r="AC18" s="116">
        <f>SUMIF('8. ZoR'!$C$4:$C$200,$A18,'8. ZoR'!$E$4:$E$200)</f>
        <v>0</v>
      </c>
      <c r="AD18" s="23">
        <f t="shared" si="38"/>
        <v>0</v>
      </c>
      <c r="AE18" s="116">
        <f>SUMIF('9. ZoR'!$C$4:$C$200,$A18,'9. ZoR'!$E$4:$E$200)</f>
        <v>0</v>
      </c>
      <c r="AF18" s="23">
        <f t="shared" si="38"/>
        <v>0</v>
      </c>
      <c r="AG18" s="116">
        <f>SUMIF('10. ZoR'!$C$4:$C$200,$A18,'10. ZoR'!$E$4:$E$200)</f>
        <v>0</v>
      </c>
      <c r="AH18" s="23">
        <f t="shared" si="38"/>
        <v>0</v>
      </c>
    </row>
    <row r="19" spans="1:34">
      <c r="A19" s="13" t="str">
        <f>IF(C17="","",CONCATENATE(B17,"_",C17,"_",D17,"_",E19))</f>
        <v/>
      </c>
      <c r="B19" s="230"/>
      <c r="C19" s="222"/>
      <c r="D19" s="222"/>
      <c r="E19" s="39" t="s">
        <v>268</v>
      </c>
      <c r="F19" s="22">
        <f>IF(C17="",0,IF(D17="",0,VLOOKUP(D17,Data!$B:$D,3,FALSE)))</f>
        <v>0</v>
      </c>
      <c r="G19" s="107"/>
      <c r="H19" s="23">
        <f t="shared" si="33"/>
        <v>0</v>
      </c>
      <c r="I19" s="137">
        <f>IF(OR(D17=Data!$G$3,D17=Data!$G$4,D17=Data!$G$5,D17=Data!$G$6,D17=Data!$G$7,D17=Data!$G$8,D17=Data!$G$9,D17=Data!$G$10,D17=Data!$G$11,D17=Data!$G$12,D17=Data!$G$13,D17=Data!$G$14,D17=Data!$G$15,D17=Data!$G$16,D17=Data!$G$17,D17=Data!$G$18,D17=Data!$G$19,D17=Data!$G$20,D17=Data!$G$21,D17=Data!$G$22,D17=Data!$G$23,D17=Data!$G$24,D17=Data!$G$25,D17=Data!$G$26,D17=Data!$G$27,D17=Data!$G$28,D17=Data!$G$29,D17=Data!$G$30),1,0)</f>
        <v>0</v>
      </c>
      <c r="J19" s="111">
        <f t="shared" si="34"/>
        <v>0</v>
      </c>
      <c r="K19" s="112">
        <f t="shared" si="35"/>
        <v>0</v>
      </c>
      <c r="L19" s="41">
        <f t="shared" si="36"/>
        <v>0</v>
      </c>
      <c r="M19" s="143">
        <f t="shared" si="37"/>
        <v>0</v>
      </c>
      <c r="O19" s="116">
        <f>SUMIF('1. ZoR'!$C$4:$C$200,$A19,'1. ZoR'!$E$4:$E$200)</f>
        <v>0</v>
      </c>
      <c r="P19" s="23">
        <f t="shared" si="38"/>
        <v>0</v>
      </c>
      <c r="Q19" s="116">
        <f>SUMIF('2. ZoR'!$C$4:$C$200,$A19,'2. ZoR'!$E$4:$E$200)</f>
        <v>0</v>
      </c>
      <c r="R19" s="23">
        <f t="shared" si="38"/>
        <v>0</v>
      </c>
      <c r="S19" s="116">
        <f>SUMIF('3. ZoR'!$C$4:$C$200,$A19,'3. ZoR'!$E$4:$E$200)</f>
        <v>0</v>
      </c>
      <c r="T19" s="23">
        <f t="shared" si="38"/>
        <v>0</v>
      </c>
      <c r="U19" s="116">
        <f>SUMIF('4. ZoR'!$C$4:$C$200,$A19,'4. ZoR'!$E$4:$E$200)</f>
        <v>0</v>
      </c>
      <c r="V19" s="23">
        <f t="shared" si="38"/>
        <v>0</v>
      </c>
      <c r="W19" s="116">
        <f>SUMIF('5. ZoR'!$C$4:$C$200,$A19,'5. ZoR'!$E$4:$E$200)</f>
        <v>0</v>
      </c>
      <c r="X19" s="23">
        <f t="shared" si="38"/>
        <v>0</v>
      </c>
      <c r="Y19" s="116">
        <f>SUMIF('6. ZoR'!$C$4:$C$200,$A19,'6. ZoR'!$E$4:$E$200)</f>
        <v>0</v>
      </c>
      <c r="Z19" s="23">
        <f t="shared" si="38"/>
        <v>0</v>
      </c>
      <c r="AA19" s="116">
        <f>SUMIF('7. ZoR'!$C$4:$C$200,$A19,'7. ZoR'!$E$4:$E$200)</f>
        <v>0</v>
      </c>
      <c r="AB19" s="23">
        <f t="shared" si="38"/>
        <v>0</v>
      </c>
      <c r="AC19" s="116">
        <f>SUMIF('8. ZoR'!$C$4:$C$200,$A19,'8. ZoR'!$E$4:$E$200)</f>
        <v>0</v>
      </c>
      <c r="AD19" s="23">
        <f t="shared" si="38"/>
        <v>0</v>
      </c>
      <c r="AE19" s="116">
        <f>SUMIF('9. ZoR'!$C$4:$C$200,$A19,'9. ZoR'!$E$4:$E$200)</f>
        <v>0</v>
      </c>
      <c r="AF19" s="23">
        <f t="shared" si="38"/>
        <v>0</v>
      </c>
      <c r="AG19" s="116">
        <f>SUMIF('10. ZoR'!$C$4:$C$200,$A19,'10. ZoR'!$E$4:$E$200)</f>
        <v>0</v>
      </c>
      <c r="AH19" s="23">
        <f t="shared" si="38"/>
        <v>0</v>
      </c>
    </row>
    <row r="20" spans="1:34">
      <c r="A20" s="13" t="str">
        <f>IF(C17="","",CONCATENATE(B17,"_",C17,"_",D17,"_",E20))</f>
        <v/>
      </c>
      <c r="B20" s="230"/>
      <c r="C20" s="222"/>
      <c r="D20" s="222"/>
      <c r="E20" s="39" t="s">
        <v>269</v>
      </c>
      <c r="F20" s="22">
        <f>IF(C17="",0,IF(D17="",0,Data!$K$8))</f>
        <v>0</v>
      </c>
      <c r="G20" s="107"/>
      <c r="H20" s="23">
        <f t="shared" si="33"/>
        <v>0</v>
      </c>
      <c r="I20" s="137">
        <v>1</v>
      </c>
      <c r="J20" s="111">
        <f t="shared" si="34"/>
        <v>0</v>
      </c>
      <c r="K20" s="112">
        <f t="shared" si="35"/>
        <v>0</v>
      </c>
      <c r="L20" s="41">
        <f t="shared" si="36"/>
        <v>0</v>
      </c>
      <c r="M20" s="143">
        <f t="shared" si="37"/>
        <v>0</v>
      </c>
      <c r="O20" s="116">
        <f>SUMIF('1. ZoR'!$C$4:$C$200,$A20,'1. ZoR'!$E$4:$E$200)</f>
        <v>0</v>
      </c>
      <c r="P20" s="23">
        <f t="shared" si="38"/>
        <v>0</v>
      </c>
      <c r="Q20" s="116">
        <f>SUMIF('2. ZoR'!$C$4:$C$200,$A20,'2. ZoR'!$E$4:$E$200)</f>
        <v>0</v>
      </c>
      <c r="R20" s="23">
        <f t="shared" si="38"/>
        <v>0</v>
      </c>
      <c r="S20" s="116">
        <f>SUMIF('3. ZoR'!$C$4:$C$200,$A20,'3. ZoR'!$E$4:$E$200)</f>
        <v>0</v>
      </c>
      <c r="T20" s="23">
        <f t="shared" si="38"/>
        <v>0</v>
      </c>
      <c r="U20" s="116">
        <f>SUMIF('4. ZoR'!$C$4:$C$200,$A20,'4. ZoR'!$E$4:$E$200)</f>
        <v>0</v>
      </c>
      <c r="V20" s="23">
        <f t="shared" si="38"/>
        <v>0</v>
      </c>
      <c r="W20" s="116">
        <f>SUMIF('5. ZoR'!$C$4:$C$200,$A20,'5. ZoR'!$E$4:$E$200)</f>
        <v>0</v>
      </c>
      <c r="X20" s="23">
        <f t="shared" si="38"/>
        <v>0</v>
      </c>
      <c r="Y20" s="116">
        <f>SUMIF('6. ZoR'!$C$4:$C$200,$A20,'6. ZoR'!$E$4:$E$200)</f>
        <v>0</v>
      </c>
      <c r="Z20" s="23">
        <f t="shared" si="38"/>
        <v>0</v>
      </c>
      <c r="AA20" s="116">
        <f>SUMIF('7. ZoR'!$C$4:$C$200,$A20,'7. ZoR'!$E$4:$E$200)</f>
        <v>0</v>
      </c>
      <c r="AB20" s="23">
        <f t="shared" si="38"/>
        <v>0</v>
      </c>
      <c r="AC20" s="116">
        <f>SUMIF('8. ZoR'!$C$4:$C$200,$A20,'8. ZoR'!$E$4:$E$200)</f>
        <v>0</v>
      </c>
      <c r="AD20" s="23">
        <f t="shared" si="38"/>
        <v>0</v>
      </c>
      <c r="AE20" s="116">
        <f>SUMIF('9. ZoR'!$C$4:$C$200,$A20,'9. ZoR'!$E$4:$E$200)</f>
        <v>0</v>
      </c>
      <c r="AF20" s="23">
        <f t="shared" si="38"/>
        <v>0</v>
      </c>
      <c r="AG20" s="116">
        <f>SUMIF('10. ZoR'!$C$4:$C$200,$A20,'10. ZoR'!$E$4:$E$200)</f>
        <v>0</v>
      </c>
      <c r="AH20" s="23">
        <f t="shared" si="38"/>
        <v>0</v>
      </c>
    </row>
    <row r="21" spans="1:34">
      <c r="B21" s="230"/>
      <c r="C21" s="219" t="str">
        <f>CONCATENATE("Celkem za"," ",C17," - ",D17)</f>
        <v xml:space="preserve">Celkem za  - </v>
      </c>
      <c r="D21" s="220"/>
      <c r="E21" s="220"/>
      <c r="F21" s="220"/>
      <c r="G21" s="221"/>
      <c r="H21" s="101">
        <f>SUM(H17:H20)</f>
        <v>0</v>
      </c>
      <c r="I21" s="139"/>
      <c r="J21" s="109">
        <f t="shared" ref="J21:Q21" si="39">SUM(J17:J20)</f>
        <v>0</v>
      </c>
      <c r="K21" s="113">
        <f t="shared" si="39"/>
        <v>0</v>
      </c>
      <c r="L21" s="43">
        <f t="shared" si="39"/>
        <v>0</v>
      </c>
      <c r="M21" s="144">
        <f t="shared" si="39"/>
        <v>0</v>
      </c>
      <c r="O21" s="115">
        <f t="shared" si="39"/>
        <v>0</v>
      </c>
      <c r="P21" s="101">
        <f t="shared" si="39"/>
        <v>0</v>
      </c>
      <c r="Q21" s="115">
        <f t="shared" si="39"/>
        <v>0</v>
      </c>
      <c r="R21" s="101">
        <f t="shared" ref="R21" si="40">SUM(R17:R20)</f>
        <v>0</v>
      </c>
      <c r="S21" s="115">
        <f>SUM(S17:S20)</f>
        <v>0</v>
      </c>
      <c r="T21" s="101">
        <f t="shared" ref="T21:V21" si="41">SUM(T17:T20)</f>
        <v>0</v>
      </c>
      <c r="U21" s="115">
        <f>SUM(U17:U20)</f>
        <v>0</v>
      </c>
      <c r="V21" s="101">
        <f t="shared" si="41"/>
        <v>0</v>
      </c>
      <c r="W21" s="115">
        <f>SUM(W17:W20)</f>
        <v>0</v>
      </c>
      <c r="X21" s="101">
        <f t="shared" ref="X21" si="42">SUM(X17:X20)</f>
        <v>0</v>
      </c>
      <c r="Y21" s="115">
        <f>SUM(Y17:Y20)</f>
        <v>0</v>
      </c>
      <c r="Z21" s="101">
        <f t="shared" ref="Z21" si="43">SUM(Z17:Z20)</f>
        <v>0</v>
      </c>
      <c r="AA21" s="115">
        <f>SUM(AA17:AA20)</f>
        <v>0</v>
      </c>
      <c r="AB21" s="101">
        <f t="shared" ref="AB21" si="44">SUM(AB17:AB20)</f>
        <v>0</v>
      </c>
      <c r="AC21" s="115">
        <f>SUM(AC17:AC20)</f>
        <v>0</v>
      </c>
      <c r="AD21" s="101">
        <f t="shared" ref="AD21" si="45">SUM(AD17:AD20)</f>
        <v>0</v>
      </c>
      <c r="AE21" s="115">
        <f>SUM(AE17:AE20)</f>
        <v>0</v>
      </c>
      <c r="AF21" s="101">
        <f t="shared" ref="AF21" si="46">SUM(AF17:AF20)</f>
        <v>0</v>
      </c>
      <c r="AG21" s="115">
        <f>SUM(AG17:AG20)</f>
        <v>0</v>
      </c>
      <c r="AH21" s="101">
        <f t="shared" ref="AH21" si="47">SUM(AH17:AH20)</f>
        <v>0</v>
      </c>
    </row>
    <row r="22" spans="1:34">
      <c r="A22" s="13" t="str">
        <f>IF(C22="","",CONCATENATE(B22,"_",C22,"_",D22,"_",E22))</f>
        <v/>
      </c>
      <c r="B22" s="230">
        <v>4</v>
      </c>
      <c r="C22" s="222"/>
      <c r="D22" s="222"/>
      <c r="E22" s="40" t="s">
        <v>2</v>
      </c>
      <c r="F22" s="41">
        <f>IF(C22="",0,IF(D22="",0,VLOOKUP(D22,Data!$B:$D,3,FALSE)))</f>
        <v>0</v>
      </c>
      <c r="G22" s="107"/>
      <c r="H22" s="23">
        <f>IF(G22="",0,F22*G22)</f>
        <v>0</v>
      </c>
      <c r="I22" s="137">
        <f>IF(OR(D22=Data!$G$3,D22=Data!$G$4,D22=Data!$G$5,D22=Data!$G$6,D22=Data!$G$7,D22=Data!$G$8,D22=Data!$G$9,D22=Data!$G$10,D22=Data!$G$11,D22=Data!$G$12,D22=Data!$G$13,D22=Data!$G$14,D22=Data!$G$15,D22=Data!$G$16,D22=Data!$G$17,D22=Data!$G$18,D22=Data!$G$19,D22=Data!$G$20,D22=Data!$G$21,D22=Data!$G$22,D22=Data!$G$23,D22=Data!$G$24,D22=Data!$G$25,D22=Data!$G$26,D22=Data!$G$27,D22=Data!$G$28,D22=Data!$G$29,D22=Data!$G$30),1,0)</f>
        <v>0</v>
      </c>
      <c r="J22" s="111">
        <f>O22+Q22+S22+U22+W22+Y22+AA22+AC22+AE22+AG22</f>
        <v>0</v>
      </c>
      <c r="K22" s="112">
        <f>G22-J22</f>
        <v>0</v>
      </c>
      <c r="L22" s="41">
        <f>P22+R22+T22+V22+X22+Z22+AB22+AD22+AF22+AH22</f>
        <v>0</v>
      </c>
      <c r="M22" s="143">
        <f>H22-L22</f>
        <v>0</v>
      </c>
      <c r="O22" s="116">
        <f>SUMIF('1. ZoR'!$C$4:$C$200,$A22,'1. ZoR'!$E$4:$E$200)</f>
        <v>0</v>
      </c>
      <c r="P22" s="23">
        <f>O22*$F22</f>
        <v>0</v>
      </c>
      <c r="Q22" s="116">
        <f>SUMIF('2. ZoR'!$C$4:$C$200,$A22,'2. ZoR'!$E$4:$E$200)</f>
        <v>0</v>
      </c>
      <c r="R22" s="23">
        <f>Q22*$F22</f>
        <v>0</v>
      </c>
      <c r="S22" s="116">
        <f>SUMIF('3. ZoR'!$C$4:$C$200,$A22,'3. ZoR'!$E$4:$E$200)</f>
        <v>0</v>
      </c>
      <c r="T22" s="23">
        <f>S22*$F22</f>
        <v>0</v>
      </c>
      <c r="U22" s="116">
        <f>SUMIF('4. ZoR'!$C$4:$C$200,$A22,'4. ZoR'!$E$4:$E$200)</f>
        <v>0</v>
      </c>
      <c r="V22" s="23">
        <f>U22*$F22</f>
        <v>0</v>
      </c>
      <c r="W22" s="116">
        <f>SUMIF('5. ZoR'!$C$4:$C$200,$A22,'5. ZoR'!$E$4:$E$200)</f>
        <v>0</v>
      </c>
      <c r="X22" s="23">
        <f>W22*$F22</f>
        <v>0</v>
      </c>
      <c r="Y22" s="116">
        <f>SUMIF('6. ZoR'!$C$4:$C$200,$A22,'6. ZoR'!$E$4:$E$200)</f>
        <v>0</v>
      </c>
      <c r="Z22" s="23">
        <f>Y22*$F22</f>
        <v>0</v>
      </c>
      <c r="AA22" s="116">
        <f>SUMIF('7. ZoR'!$C$4:$C$200,$A22,'7. ZoR'!$E$4:$E$200)</f>
        <v>0</v>
      </c>
      <c r="AB22" s="23">
        <f>AA22*$F22</f>
        <v>0</v>
      </c>
      <c r="AC22" s="116">
        <f>SUMIF('8. ZoR'!$C$4:$C$200,$A22,'8. ZoR'!$E$4:$E$200)</f>
        <v>0</v>
      </c>
      <c r="AD22" s="23">
        <f>AC22*$F22</f>
        <v>0</v>
      </c>
      <c r="AE22" s="116">
        <f>SUMIF('9. ZoR'!$C$4:$C$200,$A22,'9. ZoR'!$E$4:$E$200)</f>
        <v>0</v>
      </c>
      <c r="AF22" s="23">
        <f>AE22*$F22</f>
        <v>0</v>
      </c>
      <c r="AG22" s="116">
        <f>SUMIF('10. ZoR'!$C$4:$C$200,$A22,'10. ZoR'!$E$4:$E$200)</f>
        <v>0</v>
      </c>
      <c r="AH22" s="23">
        <f>AG22*$F22</f>
        <v>0</v>
      </c>
    </row>
    <row r="23" spans="1:34">
      <c r="A23" s="13" t="str">
        <f>IF(C22="","",CONCATENATE(B22,"_",C22,"_",D22,"_",E23))</f>
        <v/>
      </c>
      <c r="B23" s="230"/>
      <c r="C23" s="222"/>
      <c r="D23" s="222"/>
      <c r="E23" s="39" t="s">
        <v>267</v>
      </c>
      <c r="F23" s="22">
        <f>IF(C22="",0,IF(D22="",0,VLOOKUP(D22,Data!$B:$D,3,FALSE)))</f>
        <v>0</v>
      </c>
      <c r="G23" s="107"/>
      <c r="H23" s="23">
        <f t="shared" ref="H23:H25" si="48">IF(G23="",0,F23*G23)</f>
        <v>0</v>
      </c>
      <c r="I23" s="137">
        <f>IF(OR(D22=Data!$G$3,D22=Data!$G$4,D22=Data!$G$5,D22=Data!$G$6,D22=Data!$G$7,D22=Data!$G$8,D22=Data!$G$9,D22=Data!$G$10,D22=Data!$G$11,D22=Data!$G$12,D22=Data!$G$13,D22=Data!$G$14,D22=Data!$G$15,D22=Data!$G$16,D22=Data!$G$17,D22=Data!$G$18,D22=Data!$G$19,D22=Data!$G$20,D22=Data!$G$21,D22=Data!$G$22,D22=Data!$G$23,D22=Data!$G$24,D22=Data!$G$25,D22=Data!$G$26,D22=Data!$G$27,D22=Data!$G$28,D22=Data!$G$29,D22=Data!$G$30),1,0)</f>
        <v>0</v>
      </c>
      <c r="J23" s="111">
        <f t="shared" ref="J23:J25" si="49">O23+Q23+S23+U23+W23+Y23+AA23+AC23+AE23+AG23</f>
        <v>0</v>
      </c>
      <c r="K23" s="112">
        <f t="shared" ref="K23:K25" si="50">G23-J23</f>
        <v>0</v>
      </c>
      <c r="L23" s="41">
        <f t="shared" ref="L23:L25" si="51">P23+R23+T23+V23+X23+Z23+AB23+AD23+AF23+AH23</f>
        <v>0</v>
      </c>
      <c r="M23" s="143">
        <f t="shared" ref="M23:M25" si="52">H23-L23</f>
        <v>0</v>
      </c>
      <c r="O23" s="116">
        <f>SUMIF('1. ZoR'!$C$4:$C$200,$A23,'1. ZoR'!$E$4:$E$200)</f>
        <v>0</v>
      </c>
      <c r="P23" s="23">
        <f t="shared" ref="P23:AH25" si="53">O23*$F23</f>
        <v>0</v>
      </c>
      <c r="Q23" s="116">
        <f>SUMIF('2. ZoR'!$C$4:$C$200,$A23,'2. ZoR'!$E$4:$E$200)</f>
        <v>0</v>
      </c>
      <c r="R23" s="23">
        <f t="shared" si="53"/>
        <v>0</v>
      </c>
      <c r="S23" s="116">
        <f>SUMIF('3. ZoR'!$C$4:$C$200,$A23,'3. ZoR'!$E$4:$E$200)</f>
        <v>0</v>
      </c>
      <c r="T23" s="23">
        <f t="shared" si="53"/>
        <v>0</v>
      </c>
      <c r="U23" s="116">
        <f>SUMIF('4. ZoR'!$C$4:$C$200,$A23,'4. ZoR'!$E$4:$E$200)</f>
        <v>0</v>
      </c>
      <c r="V23" s="23">
        <f t="shared" si="53"/>
        <v>0</v>
      </c>
      <c r="W23" s="116">
        <f>SUMIF('5. ZoR'!$C$4:$C$200,$A23,'5. ZoR'!$E$4:$E$200)</f>
        <v>0</v>
      </c>
      <c r="X23" s="23">
        <f t="shared" si="53"/>
        <v>0</v>
      </c>
      <c r="Y23" s="116">
        <f>SUMIF('6. ZoR'!$C$4:$C$200,$A23,'6. ZoR'!$E$4:$E$200)</f>
        <v>0</v>
      </c>
      <c r="Z23" s="23">
        <f t="shared" si="53"/>
        <v>0</v>
      </c>
      <c r="AA23" s="116">
        <f>SUMIF('7. ZoR'!$C$4:$C$200,$A23,'7. ZoR'!$E$4:$E$200)</f>
        <v>0</v>
      </c>
      <c r="AB23" s="23">
        <f t="shared" si="53"/>
        <v>0</v>
      </c>
      <c r="AC23" s="116">
        <f>SUMIF('8. ZoR'!$C$4:$C$200,$A23,'8. ZoR'!$E$4:$E$200)</f>
        <v>0</v>
      </c>
      <c r="AD23" s="23">
        <f t="shared" si="53"/>
        <v>0</v>
      </c>
      <c r="AE23" s="116">
        <f>SUMIF('9. ZoR'!$C$4:$C$200,$A23,'9. ZoR'!$E$4:$E$200)</f>
        <v>0</v>
      </c>
      <c r="AF23" s="23">
        <f t="shared" si="53"/>
        <v>0</v>
      </c>
      <c r="AG23" s="116">
        <f>SUMIF('10. ZoR'!$C$4:$C$200,$A23,'10. ZoR'!$E$4:$E$200)</f>
        <v>0</v>
      </c>
      <c r="AH23" s="23">
        <f t="shared" si="53"/>
        <v>0</v>
      </c>
    </row>
    <row r="24" spans="1:34">
      <c r="A24" s="13" t="str">
        <f>IF(C22="","",CONCATENATE(B22,"_",C22,"_",D22,"_",E24))</f>
        <v/>
      </c>
      <c r="B24" s="230"/>
      <c r="C24" s="222"/>
      <c r="D24" s="222"/>
      <c r="E24" s="39" t="s">
        <v>268</v>
      </c>
      <c r="F24" s="22">
        <f>IF(C22="",0,IF(D22="",0,VLOOKUP(D22,Data!$B:$D,3,FALSE)))</f>
        <v>0</v>
      </c>
      <c r="G24" s="107"/>
      <c r="H24" s="23">
        <f t="shared" si="48"/>
        <v>0</v>
      </c>
      <c r="I24" s="137">
        <f>IF(OR(D22=Data!$G$3,D22=Data!$G$4,D22=Data!$G$5,D22=Data!$G$6,D22=Data!$G$7,D22=Data!$G$8,D22=Data!$G$9,D22=Data!$G$10,D22=Data!$G$11,D22=Data!$G$12,D22=Data!$G$13,D22=Data!$G$14,D22=Data!$G$15,D22=Data!$G$16,D22=Data!$G$17,D22=Data!$G$18,D22=Data!$G$19,D22=Data!$G$20,D22=Data!$G$21,D22=Data!$G$22,D22=Data!$G$23,D22=Data!$G$24,D22=Data!$G$25,D22=Data!$G$26,D22=Data!$G$27,D22=Data!$G$28,D22=Data!$G$29,D22=Data!$G$30),1,0)</f>
        <v>0</v>
      </c>
      <c r="J24" s="111">
        <f t="shared" si="49"/>
        <v>0</v>
      </c>
      <c r="K24" s="112">
        <f t="shared" si="50"/>
        <v>0</v>
      </c>
      <c r="L24" s="41">
        <f t="shared" si="51"/>
        <v>0</v>
      </c>
      <c r="M24" s="143">
        <f t="shared" si="52"/>
        <v>0</v>
      </c>
      <c r="O24" s="116">
        <f>SUMIF('1. ZoR'!$C$4:$C$200,$A24,'1. ZoR'!$E$4:$E$200)</f>
        <v>0</v>
      </c>
      <c r="P24" s="23">
        <f t="shared" si="53"/>
        <v>0</v>
      </c>
      <c r="Q24" s="116">
        <f>SUMIF('2. ZoR'!$C$4:$C$200,$A24,'2. ZoR'!$E$4:$E$200)</f>
        <v>0</v>
      </c>
      <c r="R24" s="23">
        <f t="shared" si="53"/>
        <v>0</v>
      </c>
      <c r="S24" s="116">
        <f>SUMIF('3. ZoR'!$C$4:$C$200,$A24,'3. ZoR'!$E$4:$E$200)</f>
        <v>0</v>
      </c>
      <c r="T24" s="23">
        <f t="shared" si="53"/>
        <v>0</v>
      </c>
      <c r="U24" s="116">
        <f>SUMIF('4. ZoR'!$C$4:$C$200,$A24,'4. ZoR'!$E$4:$E$200)</f>
        <v>0</v>
      </c>
      <c r="V24" s="23">
        <f t="shared" si="53"/>
        <v>0</v>
      </c>
      <c r="W24" s="116">
        <f>SUMIF('5. ZoR'!$C$4:$C$200,$A24,'5. ZoR'!$E$4:$E$200)</f>
        <v>0</v>
      </c>
      <c r="X24" s="23">
        <f t="shared" si="53"/>
        <v>0</v>
      </c>
      <c r="Y24" s="116">
        <f>SUMIF('6. ZoR'!$C$4:$C$200,$A24,'6. ZoR'!$E$4:$E$200)</f>
        <v>0</v>
      </c>
      <c r="Z24" s="23">
        <f t="shared" si="53"/>
        <v>0</v>
      </c>
      <c r="AA24" s="116">
        <f>SUMIF('7. ZoR'!$C$4:$C$200,$A24,'7. ZoR'!$E$4:$E$200)</f>
        <v>0</v>
      </c>
      <c r="AB24" s="23">
        <f t="shared" si="53"/>
        <v>0</v>
      </c>
      <c r="AC24" s="116">
        <f>SUMIF('8. ZoR'!$C$4:$C$200,$A24,'8. ZoR'!$E$4:$E$200)</f>
        <v>0</v>
      </c>
      <c r="AD24" s="23">
        <f t="shared" si="53"/>
        <v>0</v>
      </c>
      <c r="AE24" s="116">
        <f>SUMIF('9. ZoR'!$C$4:$C$200,$A24,'9. ZoR'!$E$4:$E$200)</f>
        <v>0</v>
      </c>
      <c r="AF24" s="23">
        <f t="shared" si="53"/>
        <v>0</v>
      </c>
      <c r="AG24" s="116">
        <f>SUMIF('10. ZoR'!$C$4:$C$200,$A24,'10. ZoR'!$E$4:$E$200)</f>
        <v>0</v>
      </c>
      <c r="AH24" s="23">
        <f t="shared" si="53"/>
        <v>0</v>
      </c>
    </row>
    <row r="25" spans="1:34">
      <c r="A25" s="13" t="str">
        <f>IF(C22="","",CONCATENATE(B22,"_",C22,"_",D22,"_",E25))</f>
        <v/>
      </c>
      <c r="B25" s="230"/>
      <c r="C25" s="222"/>
      <c r="D25" s="222"/>
      <c r="E25" s="39" t="s">
        <v>269</v>
      </c>
      <c r="F25" s="22">
        <f>IF(C22="",0,IF(D22="",0,Data!$K$8))</f>
        <v>0</v>
      </c>
      <c r="G25" s="107"/>
      <c r="H25" s="23">
        <f t="shared" si="48"/>
        <v>0</v>
      </c>
      <c r="I25" s="137">
        <v>1</v>
      </c>
      <c r="J25" s="111">
        <f t="shared" si="49"/>
        <v>0</v>
      </c>
      <c r="K25" s="112">
        <f t="shared" si="50"/>
        <v>0</v>
      </c>
      <c r="L25" s="41">
        <f t="shared" si="51"/>
        <v>0</v>
      </c>
      <c r="M25" s="143">
        <f t="shared" si="52"/>
        <v>0</v>
      </c>
      <c r="O25" s="116">
        <f>SUMIF('1. ZoR'!$C$4:$C$200,$A25,'1. ZoR'!$E$4:$E$200)</f>
        <v>0</v>
      </c>
      <c r="P25" s="23">
        <f t="shared" si="53"/>
        <v>0</v>
      </c>
      <c r="Q25" s="116">
        <f>SUMIF('2. ZoR'!$C$4:$C$200,$A25,'2. ZoR'!$E$4:$E$200)</f>
        <v>0</v>
      </c>
      <c r="R25" s="23">
        <f t="shared" si="53"/>
        <v>0</v>
      </c>
      <c r="S25" s="116">
        <f>SUMIF('3. ZoR'!$C$4:$C$200,$A25,'3. ZoR'!$E$4:$E$200)</f>
        <v>0</v>
      </c>
      <c r="T25" s="23">
        <f t="shared" si="53"/>
        <v>0</v>
      </c>
      <c r="U25" s="116">
        <f>SUMIF('4. ZoR'!$C$4:$C$200,$A25,'4. ZoR'!$E$4:$E$200)</f>
        <v>0</v>
      </c>
      <c r="V25" s="23">
        <f t="shared" si="53"/>
        <v>0</v>
      </c>
      <c r="W25" s="116">
        <f>SUMIF('5. ZoR'!$C$4:$C$200,$A25,'5. ZoR'!$E$4:$E$200)</f>
        <v>0</v>
      </c>
      <c r="X25" s="23">
        <f t="shared" si="53"/>
        <v>0</v>
      </c>
      <c r="Y25" s="116">
        <f>SUMIF('6. ZoR'!$C$4:$C$200,$A25,'6. ZoR'!$E$4:$E$200)</f>
        <v>0</v>
      </c>
      <c r="Z25" s="23">
        <f t="shared" si="53"/>
        <v>0</v>
      </c>
      <c r="AA25" s="116">
        <f>SUMIF('7. ZoR'!$C$4:$C$200,$A25,'7. ZoR'!$E$4:$E$200)</f>
        <v>0</v>
      </c>
      <c r="AB25" s="23">
        <f t="shared" si="53"/>
        <v>0</v>
      </c>
      <c r="AC25" s="116">
        <f>SUMIF('8. ZoR'!$C$4:$C$200,$A25,'8. ZoR'!$E$4:$E$200)</f>
        <v>0</v>
      </c>
      <c r="AD25" s="23">
        <f t="shared" si="53"/>
        <v>0</v>
      </c>
      <c r="AE25" s="116">
        <f>SUMIF('9. ZoR'!$C$4:$C$200,$A25,'9. ZoR'!$E$4:$E$200)</f>
        <v>0</v>
      </c>
      <c r="AF25" s="23">
        <f t="shared" si="53"/>
        <v>0</v>
      </c>
      <c r="AG25" s="116">
        <f>SUMIF('10. ZoR'!$C$4:$C$200,$A25,'10. ZoR'!$E$4:$E$200)</f>
        <v>0</v>
      </c>
      <c r="AH25" s="23">
        <f t="shared" si="53"/>
        <v>0</v>
      </c>
    </row>
    <row r="26" spans="1:34">
      <c r="B26" s="230"/>
      <c r="C26" s="219" t="str">
        <f>CONCATENATE("Celkem za"," ",C22," - ",D22)</f>
        <v xml:space="preserve">Celkem za  - </v>
      </c>
      <c r="D26" s="220"/>
      <c r="E26" s="220"/>
      <c r="F26" s="220"/>
      <c r="G26" s="221"/>
      <c r="H26" s="101">
        <f>SUM(H22:H25)</f>
        <v>0</v>
      </c>
      <c r="I26" s="139"/>
      <c r="J26" s="109">
        <f t="shared" ref="J26:Q26" si="54">SUM(J22:J25)</f>
        <v>0</v>
      </c>
      <c r="K26" s="113">
        <f t="shared" si="54"/>
        <v>0</v>
      </c>
      <c r="L26" s="43">
        <f t="shared" si="54"/>
        <v>0</v>
      </c>
      <c r="M26" s="144">
        <f t="shared" si="54"/>
        <v>0</v>
      </c>
      <c r="O26" s="115">
        <f t="shared" si="54"/>
        <v>0</v>
      </c>
      <c r="P26" s="101">
        <f t="shared" si="54"/>
        <v>0</v>
      </c>
      <c r="Q26" s="115">
        <f t="shared" si="54"/>
        <v>0</v>
      </c>
      <c r="R26" s="101">
        <f t="shared" ref="R26" si="55">SUM(R22:R25)</f>
        <v>0</v>
      </c>
      <c r="S26" s="115">
        <f>SUM(S22:S25)</f>
        <v>0</v>
      </c>
      <c r="T26" s="101">
        <f t="shared" ref="T26:V26" si="56">SUM(T22:T25)</f>
        <v>0</v>
      </c>
      <c r="U26" s="115">
        <f>SUM(U22:U25)</f>
        <v>0</v>
      </c>
      <c r="V26" s="101">
        <f t="shared" si="56"/>
        <v>0</v>
      </c>
      <c r="W26" s="115">
        <f>SUM(W22:W25)</f>
        <v>0</v>
      </c>
      <c r="X26" s="101">
        <f t="shared" ref="X26" si="57">SUM(X22:X25)</f>
        <v>0</v>
      </c>
      <c r="Y26" s="115">
        <f>SUM(Y22:Y25)</f>
        <v>0</v>
      </c>
      <c r="Z26" s="101">
        <f t="shared" ref="Z26" si="58">SUM(Z22:Z25)</f>
        <v>0</v>
      </c>
      <c r="AA26" s="115">
        <f>SUM(AA22:AA25)</f>
        <v>0</v>
      </c>
      <c r="AB26" s="101">
        <f t="shared" ref="AB26" si="59">SUM(AB22:AB25)</f>
        <v>0</v>
      </c>
      <c r="AC26" s="115">
        <f>SUM(AC22:AC25)</f>
        <v>0</v>
      </c>
      <c r="AD26" s="101">
        <f t="shared" ref="AD26" si="60">SUM(AD22:AD25)</f>
        <v>0</v>
      </c>
      <c r="AE26" s="115">
        <f>SUM(AE22:AE25)</f>
        <v>0</v>
      </c>
      <c r="AF26" s="101">
        <f t="shared" ref="AF26" si="61">SUM(AF22:AF25)</f>
        <v>0</v>
      </c>
      <c r="AG26" s="115">
        <f>SUM(AG22:AG25)</f>
        <v>0</v>
      </c>
      <c r="AH26" s="101">
        <f t="shared" ref="AH26" si="62">SUM(AH22:AH25)</f>
        <v>0</v>
      </c>
    </row>
    <row r="27" spans="1:34">
      <c r="A27" s="13" t="str">
        <f>IF(C27="","",CONCATENATE(B27,"_",C27,"_",D27,"_",E27))</f>
        <v/>
      </c>
      <c r="B27" s="230">
        <v>5</v>
      </c>
      <c r="C27" s="222"/>
      <c r="D27" s="222"/>
      <c r="E27" s="40" t="s">
        <v>2</v>
      </c>
      <c r="F27" s="41">
        <f>IF(C27="",0,IF(D27="",0,VLOOKUP(D27,Data!$B:$D,3,FALSE)))</f>
        <v>0</v>
      </c>
      <c r="G27" s="107"/>
      <c r="H27" s="23">
        <f>IF(G27="",0,F27*G27)</f>
        <v>0</v>
      </c>
      <c r="I27" s="137">
        <f>IF(OR(D27=Data!$G$3,D27=Data!$G$4,D27=Data!$G$5,D27=Data!$G$6,D27=Data!$G$7,D27=Data!$G$8,D27=Data!$G$9,D27=Data!$G$10,D27=Data!$G$11,D27=Data!$G$12,D27=Data!$G$13,D27=Data!$G$14,D27=Data!$G$15,D27=Data!$G$16,D27=Data!$G$17,D27=Data!$G$18,D27=Data!$G$19,D27=Data!$G$20,D27=Data!$G$21,D27=Data!$G$22,D27=Data!$G$23,D27=Data!$G$24,D27=Data!$G$25,D27=Data!$G$26,D27=Data!$G$27,D27=Data!$G$28,D27=Data!$G$29,D27=Data!$G$30),1,0)</f>
        <v>0</v>
      </c>
      <c r="J27" s="111">
        <f>O27+Q27+S27+U27+W27+Y27+AA27+AC27+AE27+AG27</f>
        <v>0</v>
      </c>
      <c r="K27" s="112">
        <f>G27-J27</f>
        <v>0</v>
      </c>
      <c r="L27" s="41">
        <f>P27+R27+T27+V27+X27+Z27+AB27+AD27+AF27+AH27</f>
        <v>0</v>
      </c>
      <c r="M27" s="143">
        <f>H27-L27</f>
        <v>0</v>
      </c>
      <c r="O27" s="116">
        <f>SUMIF('1. ZoR'!$C$4:$C$200,$A27,'1. ZoR'!$E$4:$E$200)</f>
        <v>0</v>
      </c>
      <c r="P27" s="23">
        <f>O27*$F27</f>
        <v>0</v>
      </c>
      <c r="Q27" s="116">
        <f>SUMIF('2. ZoR'!$C$4:$C$200,$A27,'2. ZoR'!$E$4:$E$200)</f>
        <v>0</v>
      </c>
      <c r="R27" s="23">
        <f>Q27*$F27</f>
        <v>0</v>
      </c>
      <c r="S27" s="116">
        <f>SUMIF('3. ZoR'!$C$4:$C$200,$A27,'3. ZoR'!$E$4:$E$200)</f>
        <v>0</v>
      </c>
      <c r="T27" s="23">
        <f>S27*$F27</f>
        <v>0</v>
      </c>
      <c r="U27" s="116">
        <f>SUMIF('4. ZoR'!$C$4:$C$200,$A27,'4. ZoR'!$E$4:$E$200)</f>
        <v>0</v>
      </c>
      <c r="V27" s="23">
        <f>U27*$F27</f>
        <v>0</v>
      </c>
      <c r="W27" s="116">
        <f>SUMIF('5. ZoR'!$C$4:$C$200,$A27,'5. ZoR'!$E$4:$E$200)</f>
        <v>0</v>
      </c>
      <c r="X27" s="23">
        <f>W27*$F27</f>
        <v>0</v>
      </c>
      <c r="Y27" s="116">
        <f>SUMIF('6. ZoR'!$C$4:$C$200,$A27,'6. ZoR'!$E$4:$E$200)</f>
        <v>0</v>
      </c>
      <c r="Z27" s="23">
        <f>Y27*$F27</f>
        <v>0</v>
      </c>
      <c r="AA27" s="116">
        <f>SUMIF('7. ZoR'!$C$4:$C$200,$A27,'7. ZoR'!$E$4:$E$200)</f>
        <v>0</v>
      </c>
      <c r="AB27" s="23">
        <f>AA27*$F27</f>
        <v>0</v>
      </c>
      <c r="AC27" s="116">
        <f>SUMIF('8. ZoR'!$C$4:$C$200,$A27,'8. ZoR'!$E$4:$E$200)</f>
        <v>0</v>
      </c>
      <c r="AD27" s="23">
        <f>AC27*$F27</f>
        <v>0</v>
      </c>
      <c r="AE27" s="116">
        <f>SUMIF('9. ZoR'!$C$4:$C$200,$A27,'9. ZoR'!$E$4:$E$200)</f>
        <v>0</v>
      </c>
      <c r="AF27" s="23">
        <f>AE27*$F27</f>
        <v>0</v>
      </c>
      <c r="AG27" s="116">
        <f>SUMIF('10. ZoR'!$C$4:$C$200,$A27,'10. ZoR'!$E$4:$E$200)</f>
        <v>0</v>
      </c>
      <c r="AH27" s="23">
        <f>AG27*$F27</f>
        <v>0</v>
      </c>
    </row>
    <row r="28" spans="1:34">
      <c r="A28" s="13" t="str">
        <f>IF(C27="","",CONCATENATE(B27,"_",C27,"_",D27,"_",E28))</f>
        <v/>
      </c>
      <c r="B28" s="230"/>
      <c r="C28" s="222"/>
      <c r="D28" s="222"/>
      <c r="E28" s="39" t="s">
        <v>267</v>
      </c>
      <c r="F28" s="22">
        <f>IF(C27="",0,IF(D27="",0,VLOOKUP(D27,Data!$B:$D,3,FALSE)))</f>
        <v>0</v>
      </c>
      <c r="G28" s="107"/>
      <c r="H28" s="23">
        <f t="shared" ref="H28:H30" si="63">IF(G28="",0,F28*G28)</f>
        <v>0</v>
      </c>
      <c r="I28" s="137">
        <f>IF(OR(D27=Data!$G$3,D27=Data!$G$4,D27=Data!$G$5,D27=Data!$G$6,D27=Data!$G$7,D27=Data!$G$8,D27=Data!$G$9,D27=Data!$G$10,D27=Data!$G$11,D27=Data!$G$12,D27=Data!$G$13,D27=Data!$G$14,D27=Data!$G$15,D27=Data!$G$16,D27=Data!$G$17,D27=Data!$G$18,D27=Data!$G$19,D27=Data!$G$20,D27=Data!$G$21,D27=Data!$G$22,D27=Data!$G$23,D27=Data!$G$24,D27=Data!$G$25,D27=Data!$G$26,D27=Data!$G$27,D27=Data!$G$28,D27=Data!$G$29,D27=Data!$G$30),1,0)</f>
        <v>0</v>
      </c>
      <c r="J28" s="111">
        <f t="shared" ref="J28:J30" si="64">O28+Q28+S28+U28+W28+Y28+AA28+AC28+AE28+AG28</f>
        <v>0</v>
      </c>
      <c r="K28" s="112">
        <f t="shared" ref="K28:K30" si="65">G28-J28</f>
        <v>0</v>
      </c>
      <c r="L28" s="41">
        <f t="shared" ref="L28:L30" si="66">P28+R28+T28+V28+X28+Z28+AB28+AD28+AF28+AH28</f>
        <v>0</v>
      </c>
      <c r="M28" s="143">
        <f t="shared" ref="M28:M30" si="67">H28-L28</f>
        <v>0</v>
      </c>
      <c r="O28" s="116">
        <f>SUMIF('1. ZoR'!$C$4:$C$200,$A28,'1. ZoR'!$E$4:$E$200)</f>
        <v>0</v>
      </c>
      <c r="P28" s="23">
        <f t="shared" ref="P28:AH30" si="68">O28*$F28</f>
        <v>0</v>
      </c>
      <c r="Q28" s="116">
        <f>SUMIF('2. ZoR'!$C$4:$C$200,$A28,'2. ZoR'!$E$4:$E$200)</f>
        <v>0</v>
      </c>
      <c r="R28" s="23">
        <f t="shared" si="68"/>
        <v>0</v>
      </c>
      <c r="S28" s="116">
        <f>SUMIF('3. ZoR'!$C$4:$C$200,$A28,'3. ZoR'!$E$4:$E$200)</f>
        <v>0</v>
      </c>
      <c r="T28" s="23">
        <f t="shared" si="68"/>
        <v>0</v>
      </c>
      <c r="U28" s="116">
        <f>SUMIF('4. ZoR'!$C$4:$C$200,$A28,'4. ZoR'!$E$4:$E$200)</f>
        <v>0</v>
      </c>
      <c r="V28" s="23">
        <f t="shared" si="68"/>
        <v>0</v>
      </c>
      <c r="W28" s="116">
        <f>SUMIF('5. ZoR'!$C$4:$C$200,$A28,'5. ZoR'!$E$4:$E$200)</f>
        <v>0</v>
      </c>
      <c r="X28" s="23">
        <f t="shared" si="68"/>
        <v>0</v>
      </c>
      <c r="Y28" s="116">
        <f>SUMIF('6. ZoR'!$C$4:$C$200,$A28,'6. ZoR'!$E$4:$E$200)</f>
        <v>0</v>
      </c>
      <c r="Z28" s="23">
        <f t="shared" si="68"/>
        <v>0</v>
      </c>
      <c r="AA28" s="116">
        <f>SUMIF('7. ZoR'!$C$4:$C$200,$A28,'7. ZoR'!$E$4:$E$200)</f>
        <v>0</v>
      </c>
      <c r="AB28" s="23">
        <f t="shared" si="68"/>
        <v>0</v>
      </c>
      <c r="AC28" s="116">
        <f>SUMIF('8. ZoR'!$C$4:$C$200,$A28,'8. ZoR'!$E$4:$E$200)</f>
        <v>0</v>
      </c>
      <c r="AD28" s="23">
        <f t="shared" si="68"/>
        <v>0</v>
      </c>
      <c r="AE28" s="116">
        <f>SUMIF('9. ZoR'!$C$4:$C$200,$A28,'9. ZoR'!$E$4:$E$200)</f>
        <v>0</v>
      </c>
      <c r="AF28" s="23">
        <f t="shared" si="68"/>
        <v>0</v>
      </c>
      <c r="AG28" s="116">
        <f>SUMIF('10. ZoR'!$C$4:$C$200,$A28,'10. ZoR'!$E$4:$E$200)</f>
        <v>0</v>
      </c>
      <c r="AH28" s="23">
        <f t="shared" si="68"/>
        <v>0</v>
      </c>
    </row>
    <row r="29" spans="1:34">
      <c r="A29" s="13" t="str">
        <f>IF(C27="","",CONCATENATE(B27,"_",C27,"_",D27,"_",E29))</f>
        <v/>
      </c>
      <c r="B29" s="230"/>
      <c r="C29" s="222"/>
      <c r="D29" s="222"/>
      <c r="E29" s="39" t="s">
        <v>268</v>
      </c>
      <c r="F29" s="22">
        <f>IF(C27="",0,IF(D27="",0,VLOOKUP(D27,Data!$B:$D,3,FALSE)))</f>
        <v>0</v>
      </c>
      <c r="G29" s="107"/>
      <c r="H29" s="23">
        <f t="shared" si="63"/>
        <v>0</v>
      </c>
      <c r="I29" s="137">
        <f>IF(OR(D27=Data!$G$3,D27=Data!$G$4,D27=Data!$G$5,D27=Data!$G$6,D27=Data!$G$7,D27=Data!$G$8,D27=Data!$G$9,D27=Data!$G$10,D27=Data!$G$11,D27=Data!$G$12,D27=Data!$G$13,D27=Data!$G$14,D27=Data!$G$15,D27=Data!$G$16,D27=Data!$G$17,D27=Data!$G$18,D27=Data!$G$19,D27=Data!$G$20,D27=Data!$G$21,D27=Data!$G$22,D27=Data!$G$23,D27=Data!$G$24,D27=Data!$G$25,D27=Data!$G$26,D27=Data!$G$27,D27=Data!$G$28,D27=Data!$G$29,D27=Data!$G$30),1,0)</f>
        <v>0</v>
      </c>
      <c r="J29" s="111">
        <f t="shared" si="64"/>
        <v>0</v>
      </c>
      <c r="K29" s="112">
        <f t="shared" si="65"/>
        <v>0</v>
      </c>
      <c r="L29" s="41">
        <f t="shared" si="66"/>
        <v>0</v>
      </c>
      <c r="M29" s="143">
        <f t="shared" si="67"/>
        <v>0</v>
      </c>
      <c r="O29" s="116">
        <f>SUMIF('1. ZoR'!$C$4:$C$200,$A29,'1. ZoR'!$E$4:$E$200)</f>
        <v>0</v>
      </c>
      <c r="P29" s="23">
        <f t="shared" si="68"/>
        <v>0</v>
      </c>
      <c r="Q29" s="116">
        <f>SUMIF('2. ZoR'!$C$4:$C$200,$A29,'2. ZoR'!$E$4:$E$200)</f>
        <v>0</v>
      </c>
      <c r="R29" s="23">
        <f t="shared" si="68"/>
        <v>0</v>
      </c>
      <c r="S29" s="116">
        <f>SUMIF('3. ZoR'!$C$4:$C$200,$A29,'3. ZoR'!$E$4:$E$200)</f>
        <v>0</v>
      </c>
      <c r="T29" s="23">
        <f t="shared" si="68"/>
        <v>0</v>
      </c>
      <c r="U29" s="116">
        <f>SUMIF('4. ZoR'!$C$4:$C$200,$A29,'4. ZoR'!$E$4:$E$200)</f>
        <v>0</v>
      </c>
      <c r="V29" s="23">
        <f t="shared" si="68"/>
        <v>0</v>
      </c>
      <c r="W29" s="116">
        <f>SUMIF('5. ZoR'!$C$4:$C$200,$A29,'5. ZoR'!$E$4:$E$200)</f>
        <v>0</v>
      </c>
      <c r="X29" s="23">
        <f t="shared" si="68"/>
        <v>0</v>
      </c>
      <c r="Y29" s="116">
        <f>SUMIF('6. ZoR'!$C$4:$C$200,$A29,'6. ZoR'!$E$4:$E$200)</f>
        <v>0</v>
      </c>
      <c r="Z29" s="23">
        <f t="shared" si="68"/>
        <v>0</v>
      </c>
      <c r="AA29" s="116">
        <f>SUMIF('7. ZoR'!$C$4:$C$200,$A29,'7. ZoR'!$E$4:$E$200)</f>
        <v>0</v>
      </c>
      <c r="AB29" s="23">
        <f t="shared" si="68"/>
        <v>0</v>
      </c>
      <c r="AC29" s="116">
        <f>SUMIF('8. ZoR'!$C$4:$C$200,$A29,'8. ZoR'!$E$4:$E$200)</f>
        <v>0</v>
      </c>
      <c r="AD29" s="23">
        <f t="shared" si="68"/>
        <v>0</v>
      </c>
      <c r="AE29" s="116">
        <f>SUMIF('9. ZoR'!$C$4:$C$200,$A29,'9. ZoR'!$E$4:$E$200)</f>
        <v>0</v>
      </c>
      <c r="AF29" s="23">
        <f t="shared" si="68"/>
        <v>0</v>
      </c>
      <c r="AG29" s="116">
        <f>SUMIF('10. ZoR'!$C$4:$C$200,$A29,'10. ZoR'!$E$4:$E$200)</f>
        <v>0</v>
      </c>
      <c r="AH29" s="23">
        <f t="shared" si="68"/>
        <v>0</v>
      </c>
    </row>
    <row r="30" spans="1:34">
      <c r="A30" s="13" t="str">
        <f>IF(C27="","",CONCATENATE(B27,"_",C27,"_",D27,"_",E30))</f>
        <v/>
      </c>
      <c r="B30" s="230"/>
      <c r="C30" s="222"/>
      <c r="D30" s="222"/>
      <c r="E30" s="39" t="s">
        <v>269</v>
      </c>
      <c r="F30" s="22">
        <f>IF(C27="",0,IF(D27="",0,Data!$K$8))</f>
        <v>0</v>
      </c>
      <c r="G30" s="107"/>
      <c r="H30" s="23">
        <f t="shared" si="63"/>
        <v>0</v>
      </c>
      <c r="I30" s="137">
        <v>1</v>
      </c>
      <c r="J30" s="111">
        <f t="shared" si="64"/>
        <v>0</v>
      </c>
      <c r="K30" s="112">
        <f t="shared" si="65"/>
        <v>0</v>
      </c>
      <c r="L30" s="41">
        <f t="shared" si="66"/>
        <v>0</v>
      </c>
      <c r="M30" s="143">
        <f t="shared" si="67"/>
        <v>0</v>
      </c>
      <c r="O30" s="116">
        <f>SUMIF('1. ZoR'!$C$4:$C$200,$A30,'1. ZoR'!$E$4:$E$200)</f>
        <v>0</v>
      </c>
      <c r="P30" s="23">
        <f t="shared" si="68"/>
        <v>0</v>
      </c>
      <c r="Q30" s="116">
        <f>SUMIF('2. ZoR'!$C$4:$C$200,$A30,'2. ZoR'!$E$4:$E$200)</f>
        <v>0</v>
      </c>
      <c r="R30" s="23">
        <f t="shared" si="68"/>
        <v>0</v>
      </c>
      <c r="S30" s="116">
        <f>SUMIF('3. ZoR'!$C$4:$C$200,$A30,'3. ZoR'!$E$4:$E$200)</f>
        <v>0</v>
      </c>
      <c r="T30" s="23">
        <f t="shared" si="68"/>
        <v>0</v>
      </c>
      <c r="U30" s="116">
        <f>SUMIF('4. ZoR'!$C$4:$C$200,$A30,'4. ZoR'!$E$4:$E$200)</f>
        <v>0</v>
      </c>
      <c r="V30" s="23">
        <f t="shared" si="68"/>
        <v>0</v>
      </c>
      <c r="W30" s="116">
        <f>SUMIF('5. ZoR'!$C$4:$C$200,$A30,'5. ZoR'!$E$4:$E$200)</f>
        <v>0</v>
      </c>
      <c r="X30" s="23">
        <f t="shared" si="68"/>
        <v>0</v>
      </c>
      <c r="Y30" s="116">
        <f>SUMIF('6. ZoR'!$C$4:$C$200,$A30,'6. ZoR'!$E$4:$E$200)</f>
        <v>0</v>
      </c>
      <c r="Z30" s="23">
        <f t="shared" si="68"/>
        <v>0</v>
      </c>
      <c r="AA30" s="116">
        <f>SUMIF('7. ZoR'!$C$4:$C$200,$A30,'7. ZoR'!$E$4:$E$200)</f>
        <v>0</v>
      </c>
      <c r="AB30" s="23">
        <f t="shared" si="68"/>
        <v>0</v>
      </c>
      <c r="AC30" s="116">
        <f>SUMIF('8. ZoR'!$C$4:$C$200,$A30,'8. ZoR'!$E$4:$E$200)</f>
        <v>0</v>
      </c>
      <c r="AD30" s="23">
        <f t="shared" si="68"/>
        <v>0</v>
      </c>
      <c r="AE30" s="116">
        <f>SUMIF('9. ZoR'!$C$4:$C$200,$A30,'9. ZoR'!$E$4:$E$200)</f>
        <v>0</v>
      </c>
      <c r="AF30" s="23">
        <f t="shared" si="68"/>
        <v>0</v>
      </c>
      <c r="AG30" s="116">
        <f>SUMIF('10. ZoR'!$C$4:$C$200,$A30,'10. ZoR'!$E$4:$E$200)</f>
        <v>0</v>
      </c>
      <c r="AH30" s="23">
        <f t="shared" si="68"/>
        <v>0</v>
      </c>
    </row>
    <row r="31" spans="1:34">
      <c r="B31" s="230"/>
      <c r="C31" s="219" t="str">
        <f>CONCATENATE("Celkem za"," ",C27," - ",D27)</f>
        <v xml:space="preserve">Celkem za  - </v>
      </c>
      <c r="D31" s="220"/>
      <c r="E31" s="220"/>
      <c r="F31" s="220"/>
      <c r="G31" s="221"/>
      <c r="H31" s="101">
        <f>SUM(H27:H30)</f>
        <v>0</v>
      </c>
      <c r="I31" s="139"/>
      <c r="J31" s="109">
        <f t="shared" ref="J31:Q31" si="69">SUM(J27:J30)</f>
        <v>0</v>
      </c>
      <c r="K31" s="113">
        <f t="shared" si="69"/>
        <v>0</v>
      </c>
      <c r="L31" s="43">
        <f t="shared" si="69"/>
        <v>0</v>
      </c>
      <c r="M31" s="144">
        <f t="shared" si="69"/>
        <v>0</v>
      </c>
      <c r="O31" s="115">
        <f t="shared" si="69"/>
        <v>0</v>
      </c>
      <c r="P31" s="101">
        <f t="shared" si="69"/>
        <v>0</v>
      </c>
      <c r="Q31" s="115">
        <f t="shared" si="69"/>
        <v>0</v>
      </c>
      <c r="R31" s="101">
        <f t="shared" ref="R31" si="70">SUM(R27:R30)</f>
        <v>0</v>
      </c>
      <c r="S31" s="115">
        <f>SUM(S27:S30)</f>
        <v>0</v>
      </c>
      <c r="T31" s="101">
        <f t="shared" ref="T31:V31" si="71">SUM(T27:T30)</f>
        <v>0</v>
      </c>
      <c r="U31" s="115">
        <f>SUM(U27:U30)</f>
        <v>0</v>
      </c>
      <c r="V31" s="101">
        <f t="shared" si="71"/>
        <v>0</v>
      </c>
      <c r="W31" s="115">
        <f>SUM(W27:W30)</f>
        <v>0</v>
      </c>
      <c r="X31" s="101">
        <f t="shared" ref="X31" si="72">SUM(X27:X30)</f>
        <v>0</v>
      </c>
      <c r="Y31" s="115">
        <f>SUM(Y27:Y30)</f>
        <v>0</v>
      </c>
      <c r="Z31" s="101">
        <f t="shared" ref="Z31" si="73">SUM(Z27:Z30)</f>
        <v>0</v>
      </c>
      <c r="AA31" s="115">
        <f>SUM(AA27:AA30)</f>
        <v>0</v>
      </c>
      <c r="AB31" s="101">
        <f t="shared" ref="AB31" si="74">SUM(AB27:AB30)</f>
        <v>0</v>
      </c>
      <c r="AC31" s="115">
        <f>SUM(AC27:AC30)</f>
        <v>0</v>
      </c>
      <c r="AD31" s="101">
        <f t="shared" ref="AD31" si="75">SUM(AD27:AD30)</f>
        <v>0</v>
      </c>
      <c r="AE31" s="115">
        <f>SUM(AE27:AE30)</f>
        <v>0</v>
      </c>
      <c r="AF31" s="101">
        <f t="shared" ref="AF31" si="76">SUM(AF27:AF30)</f>
        <v>0</v>
      </c>
      <c r="AG31" s="115">
        <f>SUM(AG27:AG30)</f>
        <v>0</v>
      </c>
      <c r="AH31" s="101">
        <f t="shared" ref="AH31" si="77">SUM(AH27:AH30)</f>
        <v>0</v>
      </c>
    </row>
    <row r="32" spans="1:34">
      <c r="A32" s="13" t="str">
        <f>IF(C32="","",CONCATENATE(B32,"_",C32,"_",D32,"_",E32))</f>
        <v/>
      </c>
      <c r="B32" s="230">
        <v>6</v>
      </c>
      <c r="C32" s="222"/>
      <c r="D32" s="222"/>
      <c r="E32" s="40" t="s">
        <v>2</v>
      </c>
      <c r="F32" s="41">
        <f>IF(C32="",0,IF(D32="",0,VLOOKUP(D32,Data!$B:$D,3,FALSE)))</f>
        <v>0</v>
      </c>
      <c r="G32" s="107"/>
      <c r="H32" s="23">
        <f>IF(G32="",0,F32*G32)</f>
        <v>0</v>
      </c>
      <c r="I32" s="137">
        <f>IF(OR(D32=Data!$G$3,D32=Data!$G$4,D32=Data!$G$5,D32=Data!$G$6,D32=Data!$G$7,D32=Data!$G$8,D32=Data!$G$9,D32=Data!$G$10,D32=Data!$G$11,D32=Data!$G$12,D32=Data!$G$13,D32=Data!$G$14,D32=Data!$G$15,D32=Data!$G$16,D32=Data!$G$17,D32=Data!$G$18,D32=Data!$G$19,D32=Data!$G$20,D32=Data!$G$21,D32=Data!$G$22,D32=Data!$G$23,D32=Data!$G$24,D32=Data!$G$25,D32=Data!$G$26,D32=Data!$G$27,D32=Data!$G$28,D32=Data!$G$29,D32=Data!$G$30),1,0)</f>
        <v>0</v>
      </c>
      <c r="J32" s="111">
        <f>O32+Q32+S32+U32+W32+Y32+AA32+AC32+AE32+AG32</f>
        <v>0</v>
      </c>
      <c r="K32" s="112">
        <f>G32-J32</f>
        <v>0</v>
      </c>
      <c r="L32" s="41">
        <f>P32+R32+T32+V32+X32+Z32+AB32+AD32+AF32+AH32</f>
        <v>0</v>
      </c>
      <c r="M32" s="143">
        <f>H32-L32</f>
        <v>0</v>
      </c>
      <c r="O32" s="116">
        <f>SUMIF('1. ZoR'!$C$4:$C$200,$A32,'1. ZoR'!$E$4:$E$200)</f>
        <v>0</v>
      </c>
      <c r="P32" s="23">
        <f>O32*$F32</f>
        <v>0</v>
      </c>
      <c r="Q32" s="116">
        <f>SUMIF('2. ZoR'!$C$4:$C$200,$A32,'2. ZoR'!$E$4:$E$200)</f>
        <v>0</v>
      </c>
      <c r="R32" s="23">
        <f>Q32*$F32</f>
        <v>0</v>
      </c>
      <c r="S32" s="116">
        <f>SUMIF('3. ZoR'!$C$4:$C$200,$A32,'3. ZoR'!$E$4:$E$200)</f>
        <v>0</v>
      </c>
      <c r="T32" s="23">
        <f>S32*$F32</f>
        <v>0</v>
      </c>
      <c r="U32" s="116">
        <f>SUMIF('4. ZoR'!$C$4:$C$200,$A32,'4. ZoR'!$E$4:$E$200)</f>
        <v>0</v>
      </c>
      <c r="V32" s="23">
        <f>U32*$F32</f>
        <v>0</v>
      </c>
      <c r="W32" s="116">
        <f>SUMIF('5. ZoR'!$C$4:$C$200,$A32,'5. ZoR'!$E$4:$E$200)</f>
        <v>0</v>
      </c>
      <c r="X32" s="23">
        <f>W32*$F32</f>
        <v>0</v>
      </c>
      <c r="Y32" s="116">
        <f>SUMIF('6. ZoR'!$C$4:$C$200,$A32,'6. ZoR'!$E$4:$E$200)</f>
        <v>0</v>
      </c>
      <c r="Z32" s="23">
        <f>Y32*$F32</f>
        <v>0</v>
      </c>
      <c r="AA32" s="116">
        <f>SUMIF('7. ZoR'!$C$4:$C$200,$A32,'7. ZoR'!$E$4:$E$200)</f>
        <v>0</v>
      </c>
      <c r="AB32" s="23">
        <f>AA32*$F32</f>
        <v>0</v>
      </c>
      <c r="AC32" s="116">
        <f>SUMIF('8. ZoR'!$C$4:$C$200,$A32,'8. ZoR'!$E$4:$E$200)</f>
        <v>0</v>
      </c>
      <c r="AD32" s="23">
        <f>AC32*$F32</f>
        <v>0</v>
      </c>
      <c r="AE32" s="116">
        <f>SUMIF('9. ZoR'!$C$4:$C$200,$A32,'9. ZoR'!$E$4:$E$200)</f>
        <v>0</v>
      </c>
      <c r="AF32" s="23">
        <f>AE32*$F32</f>
        <v>0</v>
      </c>
      <c r="AG32" s="116">
        <f>SUMIF('10. ZoR'!$C$4:$C$200,$A32,'10. ZoR'!$E$4:$E$200)</f>
        <v>0</v>
      </c>
      <c r="AH32" s="23">
        <f>AG32*$F32</f>
        <v>0</v>
      </c>
    </row>
    <row r="33" spans="1:34">
      <c r="A33" s="13" t="str">
        <f>IF(C32="","",CONCATENATE(B32,"_",C32,"_",D32,"_",E33))</f>
        <v/>
      </c>
      <c r="B33" s="230"/>
      <c r="C33" s="222"/>
      <c r="D33" s="222"/>
      <c r="E33" s="39" t="s">
        <v>267</v>
      </c>
      <c r="F33" s="22">
        <f>IF(C32="",0,IF(D32="",0,VLOOKUP(D32,Data!$B:$D,3,FALSE)))</f>
        <v>0</v>
      </c>
      <c r="G33" s="107"/>
      <c r="H33" s="23">
        <f t="shared" ref="H33:H35" si="78">IF(G33="",0,F33*G33)</f>
        <v>0</v>
      </c>
      <c r="I33" s="137">
        <f>IF(OR(D32=Data!$G$3,D32=Data!$G$4,D32=Data!$G$5,D32=Data!$G$6,D32=Data!$G$7,D32=Data!$G$8,D32=Data!$G$9,D32=Data!$G$10,D32=Data!$G$11,D32=Data!$G$12,D32=Data!$G$13,D32=Data!$G$14,D32=Data!$G$15,D32=Data!$G$16,D32=Data!$G$17,D32=Data!$G$18,D32=Data!$G$19,D32=Data!$G$20,D32=Data!$G$21,D32=Data!$G$22,D32=Data!$G$23,D32=Data!$G$24,D32=Data!$G$25,D32=Data!$G$26,D32=Data!$G$27,D32=Data!$G$28,D32=Data!$G$29,D32=Data!$G$30),1,0)</f>
        <v>0</v>
      </c>
      <c r="J33" s="111">
        <f t="shared" ref="J33:J35" si="79">O33+Q33+S33+U33+W33+Y33+AA33+AC33+AE33+AG33</f>
        <v>0</v>
      </c>
      <c r="K33" s="112">
        <f t="shared" ref="K33:K35" si="80">G33-J33</f>
        <v>0</v>
      </c>
      <c r="L33" s="41">
        <f t="shared" ref="L33:L35" si="81">P33+R33+T33+V33+X33+Z33+AB33+AD33+AF33+AH33</f>
        <v>0</v>
      </c>
      <c r="M33" s="143">
        <f t="shared" ref="M33:M35" si="82">H33-L33</f>
        <v>0</v>
      </c>
      <c r="O33" s="116">
        <f>SUMIF('1. ZoR'!$C$4:$C$200,$A33,'1. ZoR'!$E$4:$E$200)</f>
        <v>0</v>
      </c>
      <c r="P33" s="23">
        <f t="shared" ref="P33:AH35" si="83">O33*$F33</f>
        <v>0</v>
      </c>
      <c r="Q33" s="116">
        <f>SUMIF('2. ZoR'!$C$4:$C$200,$A33,'2. ZoR'!$E$4:$E$200)</f>
        <v>0</v>
      </c>
      <c r="R33" s="23">
        <f t="shared" si="83"/>
        <v>0</v>
      </c>
      <c r="S33" s="116">
        <f>SUMIF('3. ZoR'!$C$4:$C$200,$A33,'3. ZoR'!$E$4:$E$200)</f>
        <v>0</v>
      </c>
      <c r="T33" s="23">
        <f t="shared" si="83"/>
        <v>0</v>
      </c>
      <c r="U33" s="116">
        <f>SUMIF('4. ZoR'!$C$4:$C$200,$A33,'4. ZoR'!$E$4:$E$200)</f>
        <v>0</v>
      </c>
      <c r="V33" s="23">
        <f t="shared" si="83"/>
        <v>0</v>
      </c>
      <c r="W33" s="116">
        <f>SUMIF('5. ZoR'!$C$4:$C$200,$A33,'5. ZoR'!$E$4:$E$200)</f>
        <v>0</v>
      </c>
      <c r="X33" s="23">
        <f t="shared" si="83"/>
        <v>0</v>
      </c>
      <c r="Y33" s="116">
        <f>SUMIF('6. ZoR'!$C$4:$C$200,$A33,'6. ZoR'!$E$4:$E$200)</f>
        <v>0</v>
      </c>
      <c r="Z33" s="23">
        <f t="shared" si="83"/>
        <v>0</v>
      </c>
      <c r="AA33" s="116">
        <f>SUMIF('7. ZoR'!$C$4:$C$200,$A33,'7. ZoR'!$E$4:$E$200)</f>
        <v>0</v>
      </c>
      <c r="AB33" s="23">
        <f t="shared" si="83"/>
        <v>0</v>
      </c>
      <c r="AC33" s="116">
        <f>SUMIF('8. ZoR'!$C$4:$C$200,$A33,'8. ZoR'!$E$4:$E$200)</f>
        <v>0</v>
      </c>
      <c r="AD33" s="23">
        <f t="shared" si="83"/>
        <v>0</v>
      </c>
      <c r="AE33" s="116">
        <f>SUMIF('9. ZoR'!$C$4:$C$200,$A33,'9. ZoR'!$E$4:$E$200)</f>
        <v>0</v>
      </c>
      <c r="AF33" s="23">
        <f t="shared" si="83"/>
        <v>0</v>
      </c>
      <c r="AG33" s="116">
        <f>SUMIF('10. ZoR'!$C$4:$C$200,$A33,'10. ZoR'!$E$4:$E$200)</f>
        <v>0</v>
      </c>
      <c r="AH33" s="23">
        <f t="shared" si="83"/>
        <v>0</v>
      </c>
    </row>
    <row r="34" spans="1:34">
      <c r="A34" s="13" t="str">
        <f>IF(C32="","",CONCATENATE(B32,"_",C32,"_",D32,"_",E34))</f>
        <v/>
      </c>
      <c r="B34" s="230"/>
      <c r="C34" s="222"/>
      <c r="D34" s="222"/>
      <c r="E34" s="39" t="s">
        <v>268</v>
      </c>
      <c r="F34" s="22">
        <f>IF(C32="",0,IF(D32="",0,VLOOKUP(D32,Data!$B:$D,3,FALSE)))</f>
        <v>0</v>
      </c>
      <c r="G34" s="107"/>
      <c r="H34" s="23">
        <f t="shared" si="78"/>
        <v>0</v>
      </c>
      <c r="I34" s="137">
        <f>IF(OR(D32=Data!$G$3,D32=Data!$G$4,D32=Data!$G$5,D32=Data!$G$6,D32=Data!$G$7,D32=Data!$G$8,D32=Data!$G$9,D32=Data!$G$10,D32=Data!$G$11,D32=Data!$G$12,D32=Data!$G$13,D32=Data!$G$14,D32=Data!$G$15,D32=Data!$G$16,D32=Data!$G$17,D32=Data!$G$18,D32=Data!$G$19,D32=Data!$G$20,D32=Data!$G$21,D32=Data!$G$22,D32=Data!$G$23,D32=Data!$G$24,D32=Data!$G$25,D32=Data!$G$26,D32=Data!$G$27,D32=Data!$G$28,D32=Data!$G$29,D32=Data!$G$30),1,0)</f>
        <v>0</v>
      </c>
      <c r="J34" s="111">
        <f t="shared" si="79"/>
        <v>0</v>
      </c>
      <c r="K34" s="112">
        <f t="shared" si="80"/>
        <v>0</v>
      </c>
      <c r="L34" s="41">
        <f t="shared" si="81"/>
        <v>0</v>
      </c>
      <c r="M34" s="143">
        <f t="shared" si="82"/>
        <v>0</v>
      </c>
      <c r="O34" s="116">
        <f>SUMIF('1. ZoR'!$C$4:$C$200,$A34,'1. ZoR'!$E$4:$E$200)</f>
        <v>0</v>
      </c>
      <c r="P34" s="23">
        <f t="shared" si="83"/>
        <v>0</v>
      </c>
      <c r="Q34" s="116">
        <f>SUMIF('2. ZoR'!$C$4:$C$200,$A34,'2. ZoR'!$E$4:$E$200)</f>
        <v>0</v>
      </c>
      <c r="R34" s="23">
        <f t="shared" si="83"/>
        <v>0</v>
      </c>
      <c r="S34" s="116">
        <f>SUMIF('3. ZoR'!$C$4:$C$200,$A34,'3. ZoR'!$E$4:$E$200)</f>
        <v>0</v>
      </c>
      <c r="T34" s="23">
        <f t="shared" si="83"/>
        <v>0</v>
      </c>
      <c r="U34" s="116">
        <f>SUMIF('4. ZoR'!$C$4:$C$200,$A34,'4. ZoR'!$E$4:$E$200)</f>
        <v>0</v>
      </c>
      <c r="V34" s="23">
        <f t="shared" si="83"/>
        <v>0</v>
      </c>
      <c r="W34" s="116">
        <f>SUMIF('5. ZoR'!$C$4:$C$200,$A34,'5. ZoR'!$E$4:$E$200)</f>
        <v>0</v>
      </c>
      <c r="X34" s="23">
        <f t="shared" si="83"/>
        <v>0</v>
      </c>
      <c r="Y34" s="116">
        <f>SUMIF('6. ZoR'!$C$4:$C$200,$A34,'6. ZoR'!$E$4:$E$200)</f>
        <v>0</v>
      </c>
      <c r="Z34" s="23">
        <f t="shared" si="83"/>
        <v>0</v>
      </c>
      <c r="AA34" s="116">
        <f>SUMIF('7. ZoR'!$C$4:$C$200,$A34,'7. ZoR'!$E$4:$E$200)</f>
        <v>0</v>
      </c>
      <c r="AB34" s="23">
        <f t="shared" si="83"/>
        <v>0</v>
      </c>
      <c r="AC34" s="116">
        <f>SUMIF('8. ZoR'!$C$4:$C$200,$A34,'8. ZoR'!$E$4:$E$200)</f>
        <v>0</v>
      </c>
      <c r="AD34" s="23">
        <f t="shared" si="83"/>
        <v>0</v>
      </c>
      <c r="AE34" s="116">
        <f>SUMIF('9. ZoR'!$C$4:$C$200,$A34,'9. ZoR'!$E$4:$E$200)</f>
        <v>0</v>
      </c>
      <c r="AF34" s="23">
        <f t="shared" si="83"/>
        <v>0</v>
      </c>
      <c r="AG34" s="116">
        <f>SUMIF('10. ZoR'!$C$4:$C$200,$A34,'10. ZoR'!$E$4:$E$200)</f>
        <v>0</v>
      </c>
      <c r="AH34" s="23">
        <f t="shared" si="83"/>
        <v>0</v>
      </c>
    </row>
    <row r="35" spans="1:34">
      <c r="A35" s="13" t="str">
        <f>IF(C32="","",CONCATENATE(B32,"_",C32,"_",D32,"_",E35))</f>
        <v/>
      </c>
      <c r="B35" s="230"/>
      <c r="C35" s="222"/>
      <c r="D35" s="222"/>
      <c r="E35" s="39" t="s">
        <v>269</v>
      </c>
      <c r="F35" s="22">
        <f>IF(C32="",0,IF(D32="",0,Data!$K$8))</f>
        <v>0</v>
      </c>
      <c r="G35" s="107"/>
      <c r="H35" s="23">
        <f t="shared" si="78"/>
        <v>0</v>
      </c>
      <c r="I35" s="137">
        <v>1</v>
      </c>
      <c r="J35" s="111">
        <f t="shared" si="79"/>
        <v>0</v>
      </c>
      <c r="K35" s="112">
        <f t="shared" si="80"/>
        <v>0</v>
      </c>
      <c r="L35" s="41">
        <f t="shared" si="81"/>
        <v>0</v>
      </c>
      <c r="M35" s="143">
        <f t="shared" si="82"/>
        <v>0</v>
      </c>
      <c r="O35" s="116">
        <f>SUMIF('1. ZoR'!$C$4:$C$200,$A35,'1. ZoR'!$E$4:$E$200)</f>
        <v>0</v>
      </c>
      <c r="P35" s="23">
        <f t="shared" si="83"/>
        <v>0</v>
      </c>
      <c r="Q35" s="116">
        <f>SUMIF('2. ZoR'!$C$4:$C$200,$A35,'2. ZoR'!$E$4:$E$200)</f>
        <v>0</v>
      </c>
      <c r="R35" s="23">
        <f t="shared" si="83"/>
        <v>0</v>
      </c>
      <c r="S35" s="116">
        <f>SUMIF('3. ZoR'!$C$4:$C$200,$A35,'3. ZoR'!$E$4:$E$200)</f>
        <v>0</v>
      </c>
      <c r="T35" s="23">
        <f t="shared" si="83"/>
        <v>0</v>
      </c>
      <c r="U35" s="116">
        <f>SUMIF('4. ZoR'!$C$4:$C$200,$A35,'4. ZoR'!$E$4:$E$200)</f>
        <v>0</v>
      </c>
      <c r="V35" s="23">
        <f t="shared" si="83"/>
        <v>0</v>
      </c>
      <c r="W35" s="116">
        <f>SUMIF('5. ZoR'!$C$4:$C$200,$A35,'5. ZoR'!$E$4:$E$200)</f>
        <v>0</v>
      </c>
      <c r="X35" s="23">
        <f t="shared" si="83"/>
        <v>0</v>
      </c>
      <c r="Y35" s="116">
        <f>SUMIF('6. ZoR'!$C$4:$C$200,$A35,'6. ZoR'!$E$4:$E$200)</f>
        <v>0</v>
      </c>
      <c r="Z35" s="23">
        <f t="shared" si="83"/>
        <v>0</v>
      </c>
      <c r="AA35" s="116">
        <f>SUMIF('7. ZoR'!$C$4:$C$200,$A35,'7. ZoR'!$E$4:$E$200)</f>
        <v>0</v>
      </c>
      <c r="AB35" s="23">
        <f t="shared" si="83"/>
        <v>0</v>
      </c>
      <c r="AC35" s="116">
        <f>SUMIF('8. ZoR'!$C$4:$C$200,$A35,'8. ZoR'!$E$4:$E$200)</f>
        <v>0</v>
      </c>
      <c r="AD35" s="23">
        <f t="shared" si="83"/>
        <v>0</v>
      </c>
      <c r="AE35" s="116">
        <f>SUMIF('9. ZoR'!$C$4:$C$200,$A35,'9. ZoR'!$E$4:$E$200)</f>
        <v>0</v>
      </c>
      <c r="AF35" s="23">
        <f t="shared" si="83"/>
        <v>0</v>
      </c>
      <c r="AG35" s="116">
        <f>SUMIF('10. ZoR'!$C$4:$C$200,$A35,'10. ZoR'!$E$4:$E$200)</f>
        <v>0</v>
      </c>
      <c r="AH35" s="23">
        <f t="shared" si="83"/>
        <v>0</v>
      </c>
    </row>
    <row r="36" spans="1:34">
      <c r="B36" s="230"/>
      <c r="C36" s="219" t="str">
        <f>CONCATENATE("Celkem za"," ",C32," - ",D32)</f>
        <v xml:space="preserve">Celkem za  - </v>
      </c>
      <c r="D36" s="220"/>
      <c r="E36" s="220"/>
      <c r="F36" s="220"/>
      <c r="G36" s="221"/>
      <c r="H36" s="101">
        <f>SUM(H32:H35)</f>
        <v>0</v>
      </c>
      <c r="I36" s="139"/>
      <c r="J36" s="109">
        <f t="shared" ref="J36:Q36" si="84">SUM(J32:J35)</f>
        <v>0</v>
      </c>
      <c r="K36" s="113">
        <f t="shared" si="84"/>
        <v>0</v>
      </c>
      <c r="L36" s="43">
        <f t="shared" si="84"/>
        <v>0</v>
      </c>
      <c r="M36" s="144">
        <f t="shared" si="84"/>
        <v>0</v>
      </c>
      <c r="O36" s="115">
        <f t="shared" si="84"/>
        <v>0</v>
      </c>
      <c r="P36" s="101">
        <f t="shared" si="84"/>
        <v>0</v>
      </c>
      <c r="Q36" s="115">
        <f t="shared" si="84"/>
        <v>0</v>
      </c>
      <c r="R36" s="101">
        <f t="shared" ref="R36" si="85">SUM(R32:R35)</f>
        <v>0</v>
      </c>
      <c r="S36" s="115">
        <f>SUM(S32:S35)</f>
        <v>0</v>
      </c>
      <c r="T36" s="101">
        <f t="shared" ref="T36:V36" si="86">SUM(T32:T35)</f>
        <v>0</v>
      </c>
      <c r="U36" s="115">
        <f>SUM(U32:U35)</f>
        <v>0</v>
      </c>
      <c r="V36" s="101">
        <f t="shared" si="86"/>
        <v>0</v>
      </c>
      <c r="W36" s="115">
        <f>SUM(W32:W35)</f>
        <v>0</v>
      </c>
      <c r="X36" s="101">
        <f t="shared" ref="X36" si="87">SUM(X32:X35)</f>
        <v>0</v>
      </c>
      <c r="Y36" s="115">
        <f>SUM(Y32:Y35)</f>
        <v>0</v>
      </c>
      <c r="Z36" s="101">
        <f t="shared" ref="Z36" si="88">SUM(Z32:Z35)</f>
        <v>0</v>
      </c>
      <c r="AA36" s="115">
        <f>SUM(AA32:AA35)</f>
        <v>0</v>
      </c>
      <c r="AB36" s="101">
        <f t="shared" ref="AB36" si="89">SUM(AB32:AB35)</f>
        <v>0</v>
      </c>
      <c r="AC36" s="115">
        <f>SUM(AC32:AC35)</f>
        <v>0</v>
      </c>
      <c r="AD36" s="101">
        <f t="shared" ref="AD36" si="90">SUM(AD32:AD35)</f>
        <v>0</v>
      </c>
      <c r="AE36" s="115">
        <f>SUM(AE32:AE35)</f>
        <v>0</v>
      </c>
      <c r="AF36" s="101">
        <f t="shared" ref="AF36" si="91">SUM(AF32:AF35)</f>
        <v>0</v>
      </c>
      <c r="AG36" s="115">
        <f>SUM(AG32:AG35)</f>
        <v>0</v>
      </c>
      <c r="AH36" s="101">
        <f t="shared" ref="AH36" si="92">SUM(AH32:AH35)</f>
        <v>0</v>
      </c>
    </row>
    <row r="37" spans="1:34">
      <c r="A37" s="13" t="str">
        <f>IF(C37="","",CONCATENATE(B37,"_",C37,"_",D37,"_",E37))</f>
        <v/>
      </c>
      <c r="B37" s="230">
        <v>7</v>
      </c>
      <c r="C37" s="222"/>
      <c r="D37" s="222"/>
      <c r="E37" s="40" t="s">
        <v>2</v>
      </c>
      <c r="F37" s="41">
        <f>IF(C37="",0,IF(D37="",0,VLOOKUP(D37,Data!$B:$D,3,FALSE)))</f>
        <v>0</v>
      </c>
      <c r="G37" s="107"/>
      <c r="H37" s="23">
        <f>IF(G37="",0,F37*G37)</f>
        <v>0</v>
      </c>
      <c r="I37" s="137">
        <f>IF(OR(D37=Data!$G$3,D37=Data!$G$4,D37=Data!$G$5,D37=Data!$G$6,D37=Data!$G$7,D37=Data!$G$8,D37=Data!$G$9,D37=Data!$G$10,D37=Data!$G$11,D37=Data!$G$12,D37=Data!$G$13,D37=Data!$G$14,D37=Data!$G$15,D37=Data!$G$16,D37=Data!$G$17,D37=Data!$G$18,D37=Data!$G$19,D37=Data!$G$20,D37=Data!$G$21,D37=Data!$G$22,D37=Data!$G$23,D37=Data!$G$24,D37=Data!$G$25,D37=Data!$G$26,D37=Data!$G$27,D37=Data!$G$28,D37=Data!$G$29,D37=Data!$G$30),1,0)</f>
        <v>0</v>
      </c>
      <c r="J37" s="111">
        <f>O37+Q37+S37+U37+W37+Y37+AA37+AC37+AE37+AG37</f>
        <v>0</v>
      </c>
      <c r="K37" s="112">
        <f>G37-J37</f>
        <v>0</v>
      </c>
      <c r="L37" s="41">
        <f>P37+R37+T37+V37+X37+Z37+AB37+AD37+AF37+AH37</f>
        <v>0</v>
      </c>
      <c r="M37" s="143">
        <f>H37-L37</f>
        <v>0</v>
      </c>
      <c r="O37" s="116">
        <f>SUMIF('1. ZoR'!$C$4:$C$200,$A37,'1. ZoR'!$E$4:$E$200)</f>
        <v>0</v>
      </c>
      <c r="P37" s="23">
        <f>O37*$F37</f>
        <v>0</v>
      </c>
      <c r="Q37" s="116">
        <f>SUMIF('2. ZoR'!$C$4:$C$200,$A37,'2. ZoR'!$E$4:$E$200)</f>
        <v>0</v>
      </c>
      <c r="R37" s="23">
        <f>Q37*$F37</f>
        <v>0</v>
      </c>
      <c r="S37" s="116">
        <f>SUMIF('3. ZoR'!$C$4:$C$200,$A37,'3. ZoR'!$E$4:$E$200)</f>
        <v>0</v>
      </c>
      <c r="T37" s="23">
        <f>S37*$F37</f>
        <v>0</v>
      </c>
      <c r="U37" s="116">
        <f>SUMIF('4. ZoR'!$C$4:$C$200,$A37,'4. ZoR'!$E$4:$E$200)</f>
        <v>0</v>
      </c>
      <c r="V37" s="23">
        <f>U37*$F37</f>
        <v>0</v>
      </c>
      <c r="W37" s="116">
        <f>SUMIF('5. ZoR'!$C$4:$C$200,$A37,'5. ZoR'!$E$4:$E$200)</f>
        <v>0</v>
      </c>
      <c r="X37" s="23">
        <f>W37*$F37</f>
        <v>0</v>
      </c>
      <c r="Y37" s="116">
        <f>SUMIF('6. ZoR'!$C$4:$C$200,$A37,'6. ZoR'!$E$4:$E$200)</f>
        <v>0</v>
      </c>
      <c r="Z37" s="23">
        <f>Y37*$F37</f>
        <v>0</v>
      </c>
      <c r="AA37" s="116">
        <f>SUMIF('7. ZoR'!$C$4:$C$200,$A37,'7. ZoR'!$E$4:$E$200)</f>
        <v>0</v>
      </c>
      <c r="AB37" s="23">
        <f>AA37*$F37</f>
        <v>0</v>
      </c>
      <c r="AC37" s="116">
        <f>SUMIF('8. ZoR'!$C$4:$C$200,$A37,'8. ZoR'!$E$4:$E$200)</f>
        <v>0</v>
      </c>
      <c r="AD37" s="23">
        <f>AC37*$F37</f>
        <v>0</v>
      </c>
      <c r="AE37" s="116">
        <f>SUMIF('9. ZoR'!$C$4:$C$200,$A37,'9. ZoR'!$E$4:$E$200)</f>
        <v>0</v>
      </c>
      <c r="AF37" s="23">
        <f>AE37*$F37</f>
        <v>0</v>
      </c>
      <c r="AG37" s="116">
        <f>SUMIF('10. ZoR'!$C$4:$C$200,$A37,'10. ZoR'!$E$4:$E$200)</f>
        <v>0</v>
      </c>
      <c r="AH37" s="23">
        <f>AG37*$F37</f>
        <v>0</v>
      </c>
    </row>
    <row r="38" spans="1:34">
      <c r="A38" s="13" t="str">
        <f>IF(C37="","",CONCATENATE(B37,"_",C37,"_",D37,"_",E38))</f>
        <v/>
      </c>
      <c r="B38" s="230"/>
      <c r="C38" s="222"/>
      <c r="D38" s="222"/>
      <c r="E38" s="39" t="s">
        <v>267</v>
      </c>
      <c r="F38" s="22">
        <f>IF(C37="",0,IF(D37="",0,VLOOKUP(D37,Data!$B:$D,3,FALSE)))</f>
        <v>0</v>
      </c>
      <c r="G38" s="107"/>
      <c r="H38" s="23">
        <f t="shared" ref="H38:H40" si="93">IF(G38="",0,F38*G38)</f>
        <v>0</v>
      </c>
      <c r="I38" s="137">
        <f>IF(OR(D37=Data!$G$3,D37=Data!$G$4,D37=Data!$G$5,D37=Data!$G$6,D37=Data!$G$7,D37=Data!$G$8,D37=Data!$G$9,D37=Data!$G$10,D37=Data!$G$11,D37=Data!$G$12,D37=Data!$G$13,D37=Data!$G$14,D37=Data!$G$15,D37=Data!$G$16,D37=Data!$G$17,D37=Data!$G$18,D37=Data!$G$19,D37=Data!$G$20,D37=Data!$G$21,D37=Data!$G$22,D37=Data!$G$23,D37=Data!$G$24,D37=Data!$G$25,D37=Data!$G$26,D37=Data!$G$27,D37=Data!$G$28,D37=Data!$G$29,D37=Data!$G$30),1,0)</f>
        <v>0</v>
      </c>
      <c r="J38" s="111">
        <f t="shared" ref="J38:J40" si="94">O38+Q38+S38+U38+W38+Y38+AA38+AC38+AE38+AG38</f>
        <v>0</v>
      </c>
      <c r="K38" s="112">
        <f t="shared" ref="K38:K40" si="95">G38-J38</f>
        <v>0</v>
      </c>
      <c r="L38" s="41">
        <f t="shared" ref="L38:L40" si="96">P38+R38+T38+V38+X38+Z38+AB38+AD38+AF38+AH38</f>
        <v>0</v>
      </c>
      <c r="M38" s="143">
        <f t="shared" ref="M38:M40" si="97">H38-L38</f>
        <v>0</v>
      </c>
      <c r="O38" s="116">
        <f>SUMIF('1. ZoR'!$C$4:$C$200,$A38,'1. ZoR'!$E$4:$E$200)</f>
        <v>0</v>
      </c>
      <c r="P38" s="23">
        <f t="shared" ref="P38:AH40" si="98">O38*$F38</f>
        <v>0</v>
      </c>
      <c r="Q38" s="116">
        <f>SUMIF('2. ZoR'!$C$4:$C$200,$A38,'2. ZoR'!$E$4:$E$200)</f>
        <v>0</v>
      </c>
      <c r="R38" s="23">
        <f t="shared" si="98"/>
        <v>0</v>
      </c>
      <c r="S38" s="116">
        <f>SUMIF('3. ZoR'!$C$4:$C$200,$A38,'3. ZoR'!$E$4:$E$200)</f>
        <v>0</v>
      </c>
      <c r="T38" s="23">
        <f t="shared" si="98"/>
        <v>0</v>
      </c>
      <c r="U38" s="116">
        <f>SUMIF('4. ZoR'!$C$4:$C$200,$A38,'4. ZoR'!$E$4:$E$200)</f>
        <v>0</v>
      </c>
      <c r="V38" s="23">
        <f t="shared" si="98"/>
        <v>0</v>
      </c>
      <c r="W38" s="116">
        <f>SUMIF('5. ZoR'!$C$4:$C$200,$A38,'5. ZoR'!$E$4:$E$200)</f>
        <v>0</v>
      </c>
      <c r="X38" s="23">
        <f t="shared" si="98"/>
        <v>0</v>
      </c>
      <c r="Y38" s="116">
        <f>SUMIF('6. ZoR'!$C$4:$C$200,$A38,'6. ZoR'!$E$4:$E$200)</f>
        <v>0</v>
      </c>
      <c r="Z38" s="23">
        <f t="shared" si="98"/>
        <v>0</v>
      </c>
      <c r="AA38" s="116">
        <f>SUMIF('7. ZoR'!$C$4:$C$200,$A38,'7. ZoR'!$E$4:$E$200)</f>
        <v>0</v>
      </c>
      <c r="AB38" s="23">
        <f t="shared" si="98"/>
        <v>0</v>
      </c>
      <c r="AC38" s="116">
        <f>SUMIF('8. ZoR'!$C$4:$C$200,$A38,'8. ZoR'!$E$4:$E$200)</f>
        <v>0</v>
      </c>
      <c r="AD38" s="23">
        <f t="shared" si="98"/>
        <v>0</v>
      </c>
      <c r="AE38" s="116">
        <f>SUMIF('9. ZoR'!$C$4:$C$200,$A38,'9. ZoR'!$E$4:$E$200)</f>
        <v>0</v>
      </c>
      <c r="AF38" s="23">
        <f t="shared" si="98"/>
        <v>0</v>
      </c>
      <c r="AG38" s="116">
        <f>SUMIF('10. ZoR'!$C$4:$C$200,$A38,'10. ZoR'!$E$4:$E$200)</f>
        <v>0</v>
      </c>
      <c r="AH38" s="23">
        <f t="shared" si="98"/>
        <v>0</v>
      </c>
    </row>
    <row r="39" spans="1:34">
      <c r="A39" s="13" t="str">
        <f>IF(C37="","",CONCATENATE(B37,"_",C37,"_",D37,"_",E39))</f>
        <v/>
      </c>
      <c r="B39" s="230"/>
      <c r="C39" s="222"/>
      <c r="D39" s="222"/>
      <c r="E39" s="39" t="s">
        <v>268</v>
      </c>
      <c r="F39" s="22">
        <f>IF(C37="",0,IF(D37="",0,VLOOKUP(D37,Data!$B:$D,3,FALSE)))</f>
        <v>0</v>
      </c>
      <c r="G39" s="107"/>
      <c r="H39" s="23">
        <f t="shared" si="93"/>
        <v>0</v>
      </c>
      <c r="I39" s="137">
        <f>IF(OR(D37=Data!$G$3,D37=Data!$G$4,D37=Data!$G$5,D37=Data!$G$6,D37=Data!$G$7,D37=Data!$G$8,D37=Data!$G$9,D37=Data!$G$10,D37=Data!$G$11,D37=Data!$G$12,D37=Data!$G$13,D37=Data!$G$14,D37=Data!$G$15,D37=Data!$G$16,D37=Data!$G$17,D37=Data!$G$18,D37=Data!$G$19,D37=Data!$G$20,D37=Data!$G$21,D37=Data!$G$22,D37=Data!$G$23,D37=Data!$G$24,D37=Data!$G$25,D37=Data!$G$26,D37=Data!$G$27,D37=Data!$G$28,D37=Data!$G$29,D37=Data!$G$30),1,0)</f>
        <v>0</v>
      </c>
      <c r="J39" s="111">
        <f t="shared" si="94"/>
        <v>0</v>
      </c>
      <c r="K39" s="112">
        <f t="shared" si="95"/>
        <v>0</v>
      </c>
      <c r="L39" s="41">
        <f t="shared" si="96"/>
        <v>0</v>
      </c>
      <c r="M39" s="143">
        <f t="shared" si="97"/>
        <v>0</v>
      </c>
      <c r="O39" s="116">
        <f>SUMIF('1. ZoR'!$C$4:$C$200,$A39,'1. ZoR'!$E$4:$E$200)</f>
        <v>0</v>
      </c>
      <c r="P39" s="23">
        <f t="shared" si="98"/>
        <v>0</v>
      </c>
      <c r="Q39" s="116">
        <f>SUMIF('2. ZoR'!$C$4:$C$200,$A39,'2. ZoR'!$E$4:$E$200)</f>
        <v>0</v>
      </c>
      <c r="R39" s="23">
        <f t="shared" si="98"/>
        <v>0</v>
      </c>
      <c r="S39" s="116">
        <f>SUMIF('3. ZoR'!$C$4:$C$200,$A39,'3. ZoR'!$E$4:$E$200)</f>
        <v>0</v>
      </c>
      <c r="T39" s="23">
        <f t="shared" si="98"/>
        <v>0</v>
      </c>
      <c r="U39" s="116">
        <f>SUMIF('4. ZoR'!$C$4:$C$200,$A39,'4. ZoR'!$E$4:$E$200)</f>
        <v>0</v>
      </c>
      <c r="V39" s="23">
        <f t="shared" si="98"/>
        <v>0</v>
      </c>
      <c r="W39" s="116">
        <f>SUMIF('5. ZoR'!$C$4:$C$200,$A39,'5. ZoR'!$E$4:$E$200)</f>
        <v>0</v>
      </c>
      <c r="X39" s="23">
        <f t="shared" si="98"/>
        <v>0</v>
      </c>
      <c r="Y39" s="116">
        <f>SUMIF('6. ZoR'!$C$4:$C$200,$A39,'6. ZoR'!$E$4:$E$200)</f>
        <v>0</v>
      </c>
      <c r="Z39" s="23">
        <f t="shared" si="98"/>
        <v>0</v>
      </c>
      <c r="AA39" s="116">
        <f>SUMIF('7. ZoR'!$C$4:$C$200,$A39,'7. ZoR'!$E$4:$E$200)</f>
        <v>0</v>
      </c>
      <c r="AB39" s="23">
        <f t="shared" si="98"/>
        <v>0</v>
      </c>
      <c r="AC39" s="116">
        <f>SUMIF('8. ZoR'!$C$4:$C$200,$A39,'8. ZoR'!$E$4:$E$200)</f>
        <v>0</v>
      </c>
      <c r="AD39" s="23">
        <f t="shared" si="98"/>
        <v>0</v>
      </c>
      <c r="AE39" s="116">
        <f>SUMIF('9. ZoR'!$C$4:$C$200,$A39,'9. ZoR'!$E$4:$E$200)</f>
        <v>0</v>
      </c>
      <c r="AF39" s="23">
        <f t="shared" si="98"/>
        <v>0</v>
      </c>
      <c r="AG39" s="116">
        <f>SUMIF('10. ZoR'!$C$4:$C$200,$A39,'10. ZoR'!$E$4:$E$200)</f>
        <v>0</v>
      </c>
      <c r="AH39" s="23">
        <f t="shared" si="98"/>
        <v>0</v>
      </c>
    </row>
    <row r="40" spans="1:34">
      <c r="A40" s="13" t="str">
        <f>IF(C37="","",CONCATENATE(B37,"_",C37,"_",D37,"_",E40))</f>
        <v/>
      </c>
      <c r="B40" s="230"/>
      <c r="C40" s="222"/>
      <c r="D40" s="222"/>
      <c r="E40" s="39" t="s">
        <v>269</v>
      </c>
      <c r="F40" s="22">
        <f>IF(C37="",0,IF(D37="",0,Data!$K$8))</f>
        <v>0</v>
      </c>
      <c r="G40" s="107"/>
      <c r="H40" s="23">
        <f t="shared" si="93"/>
        <v>0</v>
      </c>
      <c r="I40" s="137">
        <v>1</v>
      </c>
      <c r="J40" s="111">
        <f t="shared" si="94"/>
        <v>0</v>
      </c>
      <c r="K40" s="112">
        <f t="shared" si="95"/>
        <v>0</v>
      </c>
      <c r="L40" s="41">
        <f t="shared" si="96"/>
        <v>0</v>
      </c>
      <c r="M40" s="143">
        <f t="shared" si="97"/>
        <v>0</v>
      </c>
      <c r="O40" s="116">
        <f>SUMIF('1. ZoR'!$C$4:$C$200,$A40,'1. ZoR'!$E$4:$E$200)</f>
        <v>0</v>
      </c>
      <c r="P40" s="23">
        <f t="shared" si="98"/>
        <v>0</v>
      </c>
      <c r="Q40" s="116">
        <f>SUMIF('2. ZoR'!$C$4:$C$200,$A40,'2. ZoR'!$E$4:$E$200)</f>
        <v>0</v>
      </c>
      <c r="R40" s="23">
        <f t="shared" si="98"/>
        <v>0</v>
      </c>
      <c r="S40" s="116">
        <f>SUMIF('3. ZoR'!$C$4:$C$200,$A40,'3. ZoR'!$E$4:$E$200)</f>
        <v>0</v>
      </c>
      <c r="T40" s="23">
        <f t="shared" si="98"/>
        <v>0</v>
      </c>
      <c r="U40" s="116">
        <f>SUMIF('4. ZoR'!$C$4:$C$200,$A40,'4. ZoR'!$E$4:$E$200)</f>
        <v>0</v>
      </c>
      <c r="V40" s="23">
        <f t="shared" si="98"/>
        <v>0</v>
      </c>
      <c r="W40" s="116">
        <f>SUMIF('5. ZoR'!$C$4:$C$200,$A40,'5. ZoR'!$E$4:$E$200)</f>
        <v>0</v>
      </c>
      <c r="X40" s="23">
        <f t="shared" si="98"/>
        <v>0</v>
      </c>
      <c r="Y40" s="116">
        <f>SUMIF('6. ZoR'!$C$4:$C$200,$A40,'6. ZoR'!$E$4:$E$200)</f>
        <v>0</v>
      </c>
      <c r="Z40" s="23">
        <f t="shared" si="98"/>
        <v>0</v>
      </c>
      <c r="AA40" s="116">
        <f>SUMIF('7. ZoR'!$C$4:$C$200,$A40,'7. ZoR'!$E$4:$E$200)</f>
        <v>0</v>
      </c>
      <c r="AB40" s="23">
        <f t="shared" si="98"/>
        <v>0</v>
      </c>
      <c r="AC40" s="116">
        <f>SUMIF('8. ZoR'!$C$4:$C$200,$A40,'8. ZoR'!$E$4:$E$200)</f>
        <v>0</v>
      </c>
      <c r="AD40" s="23">
        <f t="shared" si="98"/>
        <v>0</v>
      </c>
      <c r="AE40" s="116">
        <f>SUMIF('9. ZoR'!$C$4:$C$200,$A40,'9. ZoR'!$E$4:$E$200)</f>
        <v>0</v>
      </c>
      <c r="AF40" s="23">
        <f t="shared" si="98"/>
        <v>0</v>
      </c>
      <c r="AG40" s="116">
        <f>SUMIF('10. ZoR'!$C$4:$C$200,$A40,'10. ZoR'!$E$4:$E$200)</f>
        <v>0</v>
      </c>
      <c r="AH40" s="23">
        <f t="shared" si="98"/>
        <v>0</v>
      </c>
    </row>
    <row r="41" spans="1:34">
      <c r="B41" s="230"/>
      <c r="C41" s="219" t="str">
        <f>CONCATENATE("Celkem za"," ",C37," - ",D37)</f>
        <v xml:space="preserve">Celkem za  - </v>
      </c>
      <c r="D41" s="220"/>
      <c r="E41" s="220"/>
      <c r="F41" s="220"/>
      <c r="G41" s="221"/>
      <c r="H41" s="101">
        <f>SUM(H37:H40)</f>
        <v>0</v>
      </c>
      <c r="I41" s="139"/>
      <c r="J41" s="109">
        <f t="shared" ref="J41:Q41" si="99">SUM(J37:J40)</f>
        <v>0</v>
      </c>
      <c r="K41" s="113">
        <f t="shared" si="99"/>
        <v>0</v>
      </c>
      <c r="L41" s="43">
        <f t="shared" si="99"/>
        <v>0</v>
      </c>
      <c r="M41" s="144">
        <f t="shared" si="99"/>
        <v>0</v>
      </c>
      <c r="O41" s="115">
        <f t="shared" si="99"/>
        <v>0</v>
      </c>
      <c r="P41" s="101">
        <f t="shared" si="99"/>
        <v>0</v>
      </c>
      <c r="Q41" s="115">
        <f t="shared" si="99"/>
        <v>0</v>
      </c>
      <c r="R41" s="101">
        <f t="shared" ref="R41" si="100">SUM(R37:R40)</f>
        <v>0</v>
      </c>
      <c r="S41" s="115">
        <f>SUM(S37:S40)</f>
        <v>0</v>
      </c>
      <c r="T41" s="101">
        <f t="shared" ref="T41:V41" si="101">SUM(T37:T40)</f>
        <v>0</v>
      </c>
      <c r="U41" s="115">
        <f>SUM(U37:U40)</f>
        <v>0</v>
      </c>
      <c r="V41" s="101">
        <f t="shared" si="101"/>
        <v>0</v>
      </c>
      <c r="W41" s="115">
        <f>SUM(W37:W40)</f>
        <v>0</v>
      </c>
      <c r="X41" s="101">
        <f t="shared" ref="X41" si="102">SUM(X37:X40)</f>
        <v>0</v>
      </c>
      <c r="Y41" s="115">
        <f>SUM(Y37:Y40)</f>
        <v>0</v>
      </c>
      <c r="Z41" s="101">
        <f t="shared" ref="Z41" si="103">SUM(Z37:Z40)</f>
        <v>0</v>
      </c>
      <c r="AA41" s="115">
        <f>SUM(AA37:AA40)</f>
        <v>0</v>
      </c>
      <c r="AB41" s="101">
        <f t="shared" ref="AB41" si="104">SUM(AB37:AB40)</f>
        <v>0</v>
      </c>
      <c r="AC41" s="115">
        <f>SUM(AC37:AC40)</f>
        <v>0</v>
      </c>
      <c r="AD41" s="101">
        <f t="shared" ref="AD41" si="105">SUM(AD37:AD40)</f>
        <v>0</v>
      </c>
      <c r="AE41" s="115">
        <f>SUM(AE37:AE40)</f>
        <v>0</v>
      </c>
      <c r="AF41" s="101">
        <f t="shared" ref="AF41" si="106">SUM(AF37:AF40)</f>
        <v>0</v>
      </c>
      <c r="AG41" s="115">
        <f>SUM(AG37:AG40)</f>
        <v>0</v>
      </c>
      <c r="AH41" s="101">
        <f t="shared" ref="AH41" si="107">SUM(AH37:AH40)</f>
        <v>0</v>
      </c>
    </row>
    <row r="42" spans="1:34">
      <c r="A42" s="13" t="str">
        <f>IF(C42="","",CONCATENATE(B42,"_",C42,"_",D42,"_",E42))</f>
        <v/>
      </c>
      <c r="B42" s="230">
        <v>8</v>
      </c>
      <c r="C42" s="222"/>
      <c r="D42" s="222"/>
      <c r="E42" s="40" t="s">
        <v>2</v>
      </c>
      <c r="F42" s="41">
        <f>IF(C42="",0,IF(D42="",0,VLOOKUP(D42,Data!$B:$D,3,FALSE)))</f>
        <v>0</v>
      </c>
      <c r="G42" s="107"/>
      <c r="H42" s="23">
        <f>IF(G42="",0,F42*G42)</f>
        <v>0</v>
      </c>
      <c r="I42" s="137">
        <f>IF(OR(D42=Data!$G$3,D42=Data!$G$4,D42=Data!$G$5,D42=Data!$G$6,D42=Data!$G$7,D42=Data!$G$8,D42=Data!$G$9,D42=Data!$G$10,D42=Data!$G$11,D42=Data!$G$12,D42=Data!$G$13,D42=Data!$G$14,D42=Data!$G$15,D42=Data!$G$16,D42=Data!$G$17,D42=Data!$G$18,D42=Data!$G$19,D42=Data!$G$20,D42=Data!$G$21,D42=Data!$G$22,D42=Data!$G$23,D42=Data!$G$24,D42=Data!$G$25,D42=Data!$G$26,D42=Data!$G$27,D42=Data!$G$28,D42=Data!$G$29,D42=Data!$G$30),1,0)</f>
        <v>0</v>
      </c>
      <c r="J42" s="111">
        <f>O42+Q42+S42+U42+W42+Y42+AA42+AC42+AE42+AG42</f>
        <v>0</v>
      </c>
      <c r="K42" s="112">
        <f>G42-J42</f>
        <v>0</v>
      </c>
      <c r="L42" s="41">
        <f>P42+R42+T42+V42+X42+Z42+AB42+AD42+AF42+AH42</f>
        <v>0</v>
      </c>
      <c r="M42" s="143">
        <f>H42-L42</f>
        <v>0</v>
      </c>
      <c r="O42" s="116">
        <f>SUMIF('1. ZoR'!$C$4:$C$200,$A42,'1. ZoR'!$E$4:$E$200)</f>
        <v>0</v>
      </c>
      <c r="P42" s="23">
        <f>O42*$F42</f>
        <v>0</v>
      </c>
      <c r="Q42" s="116">
        <f>SUMIF('2. ZoR'!$C$4:$C$200,$A42,'2. ZoR'!$E$4:$E$200)</f>
        <v>0</v>
      </c>
      <c r="R42" s="23">
        <f>Q42*$F42</f>
        <v>0</v>
      </c>
      <c r="S42" s="116">
        <f>SUMIF('3. ZoR'!$C$4:$C$200,$A42,'3. ZoR'!$E$4:$E$200)</f>
        <v>0</v>
      </c>
      <c r="T42" s="23">
        <f>S42*$F42</f>
        <v>0</v>
      </c>
      <c r="U42" s="116">
        <f>SUMIF('4. ZoR'!$C$4:$C$200,$A42,'4. ZoR'!$E$4:$E$200)</f>
        <v>0</v>
      </c>
      <c r="V42" s="23">
        <f>U42*$F42</f>
        <v>0</v>
      </c>
      <c r="W42" s="116">
        <f>SUMIF('5. ZoR'!$C$4:$C$200,$A42,'5. ZoR'!$E$4:$E$200)</f>
        <v>0</v>
      </c>
      <c r="X42" s="23">
        <f>W42*$F42</f>
        <v>0</v>
      </c>
      <c r="Y42" s="116">
        <f>SUMIF('6. ZoR'!$C$4:$C$200,$A42,'6. ZoR'!$E$4:$E$200)</f>
        <v>0</v>
      </c>
      <c r="Z42" s="23">
        <f>Y42*$F42</f>
        <v>0</v>
      </c>
      <c r="AA42" s="116">
        <f>SUMIF('7. ZoR'!$C$4:$C$200,$A42,'7. ZoR'!$E$4:$E$200)</f>
        <v>0</v>
      </c>
      <c r="AB42" s="23">
        <f>AA42*$F42</f>
        <v>0</v>
      </c>
      <c r="AC42" s="116">
        <f>SUMIF('8. ZoR'!$C$4:$C$200,$A42,'8. ZoR'!$E$4:$E$200)</f>
        <v>0</v>
      </c>
      <c r="AD42" s="23">
        <f>AC42*$F42</f>
        <v>0</v>
      </c>
      <c r="AE42" s="116">
        <f>SUMIF('9. ZoR'!$C$4:$C$200,$A42,'9. ZoR'!$E$4:$E$200)</f>
        <v>0</v>
      </c>
      <c r="AF42" s="23">
        <f>AE42*$F42</f>
        <v>0</v>
      </c>
      <c r="AG42" s="116">
        <f>SUMIF('10. ZoR'!$C$4:$C$200,$A42,'10. ZoR'!$E$4:$E$200)</f>
        <v>0</v>
      </c>
      <c r="AH42" s="23">
        <f>AG42*$F42</f>
        <v>0</v>
      </c>
    </row>
    <row r="43" spans="1:34">
      <c r="A43" s="13" t="str">
        <f>IF(C42="","",CONCATENATE(B42,"_",C42,"_",D42,"_",E43))</f>
        <v/>
      </c>
      <c r="B43" s="230"/>
      <c r="C43" s="222"/>
      <c r="D43" s="222"/>
      <c r="E43" s="39" t="s">
        <v>267</v>
      </c>
      <c r="F43" s="22">
        <f>IF(C42="",0,IF(D42="",0,VLOOKUP(D42,Data!$B:$D,3,FALSE)))</f>
        <v>0</v>
      </c>
      <c r="G43" s="107"/>
      <c r="H43" s="23">
        <f t="shared" ref="H43:H45" si="108">IF(G43="",0,F43*G43)</f>
        <v>0</v>
      </c>
      <c r="I43" s="137">
        <f>IF(OR(D42=Data!$G$3,D42=Data!$G$4,D42=Data!$G$5,D42=Data!$G$6,D42=Data!$G$7,D42=Data!$G$8,D42=Data!$G$9,D42=Data!$G$10,D42=Data!$G$11,D42=Data!$G$12,D42=Data!$G$13,D42=Data!$G$14,D42=Data!$G$15,D42=Data!$G$16,D42=Data!$G$17,D42=Data!$G$18,D42=Data!$G$19,D42=Data!$G$20,D42=Data!$G$21,D42=Data!$G$22,D42=Data!$G$23,D42=Data!$G$24,D42=Data!$G$25,D42=Data!$G$26,D42=Data!$G$27,D42=Data!$G$28,D42=Data!$G$29,D42=Data!$G$30),1,0)</f>
        <v>0</v>
      </c>
      <c r="J43" s="111">
        <f t="shared" ref="J43:J45" si="109">O43+Q43+S43+U43+W43+Y43+AA43+AC43+AE43+AG43</f>
        <v>0</v>
      </c>
      <c r="K43" s="112">
        <f t="shared" ref="K43:K45" si="110">G43-J43</f>
        <v>0</v>
      </c>
      <c r="L43" s="41">
        <f t="shared" ref="L43:L45" si="111">P43+R43+T43+V43+X43+Z43+AB43+AD43+AF43+AH43</f>
        <v>0</v>
      </c>
      <c r="M43" s="143">
        <f t="shared" ref="M43:M45" si="112">H43-L43</f>
        <v>0</v>
      </c>
      <c r="O43" s="116">
        <f>SUMIF('1. ZoR'!$C$4:$C$200,$A43,'1. ZoR'!$E$4:$E$200)</f>
        <v>0</v>
      </c>
      <c r="P43" s="23">
        <f t="shared" ref="P43:AH45" si="113">O43*$F43</f>
        <v>0</v>
      </c>
      <c r="Q43" s="116">
        <f>SUMIF('2. ZoR'!$C$4:$C$200,$A43,'2. ZoR'!$E$4:$E$200)</f>
        <v>0</v>
      </c>
      <c r="R43" s="23">
        <f t="shared" si="113"/>
        <v>0</v>
      </c>
      <c r="S43" s="116">
        <f>SUMIF('3. ZoR'!$C$4:$C$200,$A43,'3. ZoR'!$E$4:$E$200)</f>
        <v>0</v>
      </c>
      <c r="T43" s="23">
        <f t="shared" si="113"/>
        <v>0</v>
      </c>
      <c r="U43" s="116">
        <f>SUMIF('4. ZoR'!$C$4:$C$200,$A43,'4. ZoR'!$E$4:$E$200)</f>
        <v>0</v>
      </c>
      <c r="V43" s="23">
        <f t="shared" si="113"/>
        <v>0</v>
      </c>
      <c r="W43" s="116">
        <f>SUMIF('5. ZoR'!$C$4:$C$200,$A43,'5. ZoR'!$E$4:$E$200)</f>
        <v>0</v>
      </c>
      <c r="X43" s="23">
        <f t="shared" si="113"/>
        <v>0</v>
      </c>
      <c r="Y43" s="116">
        <f>SUMIF('6. ZoR'!$C$4:$C$200,$A43,'6. ZoR'!$E$4:$E$200)</f>
        <v>0</v>
      </c>
      <c r="Z43" s="23">
        <f t="shared" si="113"/>
        <v>0</v>
      </c>
      <c r="AA43" s="116">
        <f>SUMIF('7. ZoR'!$C$4:$C$200,$A43,'7. ZoR'!$E$4:$E$200)</f>
        <v>0</v>
      </c>
      <c r="AB43" s="23">
        <f t="shared" si="113"/>
        <v>0</v>
      </c>
      <c r="AC43" s="116">
        <f>SUMIF('8. ZoR'!$C$4:$C$200,$A43,'8. ZoR'!$E$4:$E$200)</f>
        <v>0</v>
      </c>
      <c r="AD43" s="23">
        <f t="shared" si="113"/>
        <v>0</v>
      </c>
      <c r="AE43" s="116">
        <f>SUMIF('9. ZoR'!$C$4:$C$200,$A43,'9. ZoR'!$E$4:$E$200)</f>
        <v>0</v>
      </c>
      <c r="AF43" s="23">
        <f t="shared" si="113"/>
        <v>0</v>
      </c>
      <c r="AG43" s="116">
        <f>SUMIF('10. ZoR'!$C$4:$C$200,$A43,'10. ZoR'!$E$4:$E$200)</f>
        <v>0</v>
      </c>
      <c r="AH43" s="23">
        <f t="shared" si="113"/>
        <v>0</v>
      </c>
    </row>
    <row r="44" spans="1:34">
      <c r="A44" s="13" t="str">
        <f>IF(C42="","",CONCATENATE(B42,"_",C42,"_",D42,"_",E44))</f>
        <v/>
      </c>
      <c r="B44" s="230"/>
      <c r="C44" s="222"/>
      <c r="D44" s="222"/>
      <c r="E44" s="39" t="s">
        <v>268</v>
      </c>
      <c r="F44" s="22">
        <f>IF(C42="",0,IF(D42="",0,VLOOKUP(D42,Data!$B:$D,3,FALSE)))</f>
        <v>0</v>
      </c>
      <c r="G44" s="107"/>
      <c r="H44" s="23">
        <f t="shared" si="108"/>
        <v>0</v>
      </c>
      <c r="I44" s="137">
        <f>IF(OR(D42=Data!$G$3,D42=Data!$G$4,D42=Data!$G$5,D42=Data!$G$6,D42=Data!$G$7,D42=Data!$G$8,D42=Data!$G$9,D42=Data!$G$10,D42=Data!$G$11,D42=Data!$G$12,D42=Data!$G$13,D42=Data!$G$14,D42=Data!$G$15,D42=Data!$G$16,D42=Data!$G$17,D42=Data!$G$18,D42=Data!$G$19,D42=Data!$G$20,D42=Data!$G$21,D42=Data!$G$22,D42=Data!$G$23,D42=Data!$G$24,D42=Data!$G$25,D42=Data!$G$26,D42=Data!$G$27,D42=Data!$G$28,D42=Data!$G$29,D42=Data!$G$30),1,0)</f>
        <v>0</v>
      </c>
      <c r="J44" s="111">
        <f t="shared" si="109"/>
        <v>0</v>
      </c>
      <c r="K44" s="112">
        <f t="shared" si="110"/>
        <v>0</v>
      </c>
      <c r="L44" s="41">
        <f t="shared" si="111"/>
        <v>0</v>
      </c>
      <c r="M44" s="143">
        <f t="shared" si="112"/>
        <v>0</v>
      </c>
      <c r="O44" s="116">
        <f>SUMIF('1. ZoR'!$C$4:$C$200,$A44,'1. ZoR'!$E$4:$E$200)</f>
        <v>0</v>
      </c>
      <c r="P44" s="23">
        <f t="shared" si="113"/>
        <v>0</v>
      </c>
      <c r="Q44" s="116">
        <f>SUMIF('2. ZoR'!$C$4:$C$200,$A44,'2. ZoR'!$E$4:$E$200)</f>
        <v>0</v>
      </c>
      <c r="R44" s="23">
        <f t="shared" si="113"/>
        <v>0</v>
      </c>
      <c r="S44" s="116">
        <f>SUMIF('3. ZoR'!$C$4:$C$200,$A44,'3. ZoR'!$E$4:$E$200)</f>
        <v>0</v>
      </c>
      <c r="T44" s="23">
        <f t="shared" si="113"/>
        <v>0</v>
      </c>
      <c r="U44" s="116">
        <f>SUMIF('4. ZoR'!$C$4:$C$200,$A44,'4. ZoR'!$E$4:$E$200)</f>
        <v>0</v>
      </c>
      <c r="V44" s="23">
        <f t="shared" si="113"/>
        <v>0</v>
      </c>
      <c r="W44" s="116">
        <f>SUMIF('5. ZoR'!$C$4:$C$200,$A44,'5. ZoR'!$E$4:$E$200)</f>
        <v>0</v>
      </c>
      <c r="X44" s="23">
        <f t="shared" si="113"/>
        <v>0</v>
      </c>
      <c r="Y44" s="116">
        <f>SUMIF('6. ZoR'!$C$4:$C$200,$A44,'6. ZoR'!$E$4:$E$200)</f>
        <v>0</v>
      </c>
      <c r="Z44" s="23">
        <f t="shared" si="113"/>
        <v>0</v>
      </c>
      <c r="AA44" s="116">
        <f>SUMIF('7. ZoR'!$C$4:$C$200,$A44,'7. ZoR'!$E$4:$E$200)</f>
        <v>0</v>
      </c>
      <c r="AB44" s="23">
        <f t="shared" si="113"/>
        <v>0</v>
      </c>
      <c r="AC44" s="116">
        <f>SUMIF('8. ZoR'!$C$4:$C$200,$A44,'8. ZoR'!$E$4:$E$200)</f>
        <v>0</v>
      </c>
      <c r="AD44" s="23">
        <f t="shared" si="113"/>
        <v>0</v>
      </c>
      <c r="AE44" s="116">
        <f>SUMIF('9. ZoR'!$C$4:$C$200,$A44,'9. ZoR'!$E$4:$E$200)</f>
        <v>0</v>
      </c>
      <c r="AF44" s="23">
        <f t="shared" si="113"/>
        <v>0</v>
      </c>
      <c r="AG44" s="116">
        <f>SUMIF('10. ZoR'!$C$4:$C$200,$A44,'10. ZoR'!$E$4:$E$200)</f>
        <v>0</v>
      </c>
      <c r="AH44" s="23">
        <f t="shared" si="113"/>
        <v>0</v>
      </c>
    </row>
    <row r="45" spans="1:34">
      <c r="A45" s="13" t="str">
        <f>IF(C42="","",CONCATENATE(B42,"_",C42,"_",D42,"_",E45))</f>
        <v/>
      </c>
      <c r="B45" s="230"/>
      <c r="C45" s="222"/>
      <c r="D45" s="222"/>
      <c r="E45" s="39" t="s">
        <v>269</v>
      </c>
      <c r="F45" s="22">
        <f>IF(C42="",0,IF(D42="",0,Data!$K$8))</f>
        <v>0</v>
      </c>
      <c r="G45" s="107"/>
      <c r="H45" s="23">
        <f t="shared" si="108"/>
        <v>0</v>
      </c>
      <c r="I45" s="137">
        <v>1</v>
      </c>
      <c r="J45" s="111">
        <f t="shared" si="109"/>
        <v>0</v>
      </c>
      <c r="K45" s="112">
        <f t="shared" si="110"/>
        <v>0</v>
      </c>
      <c r="L45" s="41">
        <f t="shared" si="111"/>
        <v>0</v>
      </c>
      <c r="M45" s="143">
        <f t="shared" si="112"/>
        <v>0</v>
      </c>
      <c r="O45" s="116">
        <f>SUMIF('1. ZoR'!$C$4:$C$200,$A45,'1. ZoR'!$E$4:$E$200)</f>
        <v>0</v>
      </c>
      <c r="P45" s="23">
        <f t="shared" si="113"/>
        <v>0</v>
      </c>
      <c r="Q45" s="116">
        <f>SUMIF('2. ZoR'!$C$4:$C$200,$A45,'2. ZoR'!$E$4:$E$200)</f>
        <v>0</v>
      </c>
      <c r="R45" s="23">
        <f t="shared" si="113"/>
        <v>0</v>
      </c>
      <c r="S45" s="116">
        <f>SUMIF('3. ZoR'!$C$4:$C$200,$A45,'3. ZoR'!$E$4:$E$200)</f>
        <v>0</v>
      </c>
      <c r="T45" s="23">
        <f t="shared" si="113"/>
        <v>0</v>
      </c>
      <c r="U45" s="116">
        <f>SUMIF('4. ZoR'!$C$4:$C$200,$A45,'4. ZoR'!$E$4:$E$200)</f>
        <v>0</v>
      </c>
      <c r="V45" s="23">
        <f t="shared" si="113"/>
        <v>0</v>
      </c>
      <c r="W45" s="116">
        <f>SUMIF('5. ZoR'!$C$4:$C$200,$A45,'5. ZoR'!$E$4:$E$200)</f>
        <v>0</v>
      </c>
      <c r="X45" s="23">
        <f t="shared" si="113"/>
        <v>0</v>
      </c>
      <c r="Y45" s="116">
        <f>SUMIF('6. ZoR'!$C$4:$C$200,$A45,'6. ZoR'!$E$4:$E$200)</f>
        <v>0</v>
      </c>
      <c r="Z45" s="23">
        <f t="shared" si="113"/>
        <v>0</v>
      </c>
      <c r="AA45" s="116">
        <f>SUMIF('7. ZoR'!$C$4:$C$200,$A45,'7. ZoR'!$E$4:$E$200)</f>
        <v>0</v>
      </c>
      <c r="AB45" s="23">
        <f t="shared" si="113"/>
        <v>0</v>
      </c>
      <c r="AC45" s="116">
        <f>SUMIF('8. ZoR'!$C$4:$C$200,$A45,'8. ZoR'!$E$4:$E$200)</f>
        <v>0</v>
      </c>
      <c r="AD45" s="23">
        <f t="shared" si="113"/>
        <v>0</v>
      </c>
      <c r="AE45" s="116">
        <f>SUMIF('9. ZoR'!$C$4:$C$200,$A45,'9. ZoR'!$E$4:$E$200)</f>
        <v>0</v>
      </c>
      <c r="AF45" s="23">
        <f t="shared" si="113"/>
        <v>0</v>
      </c>
      <c r="AG45" s="116">
        <f>SUMIF('10. ZoR'!$C$4:$C$200,$A45,'10. ZoR'!$E$4:$E$200)</f>
        <v>0</v>
      </c>
      <c r="AH45" s="23">
        <f t="shared" si="113"/>
        <v>0</v>
      </c>
    </row>
    <row r="46" spans="1:34">
      <c r="B46" s="230"/>
      <c r="C46" s="219" t="str">
        <f>CONCATENATE("Celkem za"," ",C42," - ",D42)</f>
        <v xml:space="preserve">Celkem za  - </v>
      </c>
      <c r="D46" s="220"/>
      <c r="E46" s="220"/>
      <c r="F46" s="220"/>
      <c r="G46" s="221"/>
      <c r="H46" s="101">
        <f>SUM(H42:H45)</f>
        <v>0</v>
      </c>
      <c r="I46" s="139"/>
      <c r="J46" s="109">
        <f t="shared" ref="J46:Q46" si="114">SUM(J42:J45)</f>
        <v>0</v>
      </c>
      <c r="K46" s="113">
        <f t="shared" si="114"/>
        <v>0</v>
      </c>
      <c r="L46" s="43">
        <f t="shared" si="114"/>
        <v>0</v>
      </c>
      <c r="M46" s="144">
        <f t="shared" si="114"/>
        <v>0</v>
      </c>
      <c r="O46" s="115">
        <f t="shared" si="114"/>
        <v>0</v>
      </c>
      <c r="P46" s="101">
        <f t="shared" si="114"/>
        <v>0</v>
      </c>
      <c r="Q46" s="115">
        <f t="shared" si="114"/>
        <v>0</v>
      </c>
      <c r="R46" s="101">
        <f t="shared" ref="R46" si="115">SUM(R42:R45)</f>
        <v>0</v>
      </c>
      <c r="S46" s="115">
        <f>SUM(S42:S45)</f>
        <v>0</v>
      </c>
      <c r="T46" s="101">
        <f t="shared" ref="T46:V46" si="116">SUM(T42:T45)</f>
        <v>0</v>
      </c>
      <c r="U46" s="115">
        <f>SUM(U42:U45)</f>
        <v>0</v>
      </c>
      <c r="V46" s="101">
        <f t="shared" si="116"/>
        <v>0</v>
      </c>
      <c r="W46" s="115">
        <f>SUM(W42:W45)</f>
        <v>0</v>
      </c>
      <c r="X46" s="101">
        <f t="shared" ref="X46" si="117">SUM(X42:X45)</f>
        <v>0</v>
      </c>
      <c r="Y46" s="115">
        <f>SUM(Y42:Y45)</f>
        <v>0</v>
      </c>
      <c r="Z46" s="101">
        <f t="shared" ref="Z46" si="118">SUM(Z42:Z45)</f>
        <v>0</v>
      </c>
      <c r="AA46" s="115">
        <f>SUM(AA42:AA45)</f>
        <v>0</v>
      </c>
      <c r="AB46" s="101">
        <f t="shared" ref="AB46" si="119">SUM(AB42:AB45)</f>
        <v>0</v>
      </c>
      <c r="AC46" s="115">
        <f>SUM(AC42:AC45)</f>
        <v>0</v>
      </c>
      <c r="AD46" s="101">
        <f t="shared" ref="AD46" si="120">SUM(AD42:AD45)</f>
        <v>0</v>
      </c>
      <c r="AE46" s="115">
        <f>SUM(AE42:AE45)</f>
        <v>0</v>
      </c>
      <c r="AF46" s="101">
        <f t="shared" ref="AF46" si="121">SUM(AF42:AF45)</f>
        <v>0</v>
      </c>
      <c r="AG46" s="115">
        <f>SUM(AG42:AG45)</f>
        <v>0</v>
      </c>
      <c r="AH46" s="101">
        <f t="shared" ref="AH46" si="122">SUM(AH42:AH45)</f>
        <v>0</v>
      </c>
    </row>
    <row r="47" spans="1:34">
      <c r="A47" s="13" t="str">
        <f>IF(C47="","",CONCATENATE(B47,"_",C47,"_",D47,"_",E47))</f>
        <v/>
      </c>
      <c r="B47" s="230">
        <v>9</v>
      </c>
      <c r="C47" s="222"/>
      <c r="D47" s="222"/>
      <c r="E47" s="40" t="s">
        <v>2</v>
      </c>
      <c r="F47" s="41">
        <f>IF(C47="",0,IF(D47="",0,VLOOKUP(D47,Data!$B:$D,3,FALSE)))</f>
        <v>0</v>
      </c>
      <c r="G47" s="107"/>
      <c r="H47" s="23">
        <f>IF(G47="",0,F47*G47)</f>
        <v>0</v>
      </c>
      <c r="I47" s="137">
        <f>IF(OR(D47=Data!$G$3,D47=Data!$G$4,D47=Data!$G$5,D47=Data!$G$6,D47=Data!$G$7,D47=Data!$G$8,D47=Data!$G$9,D47=Data!$G$10,D47=Data!$G$11,D47=Data!$G$12,D47=Data!$G$13,D47=Data!$G$14,D47=Data!$G$15,D47=Data!$G$16,D47=Data!$G$17,D47=Data!$G$18,D47=Data!$G$19,D47=Data!$G$20,D47=Data!$G$21,D47=Data!$G$22,D47=Data!$G$23,D47=Data!$G$24,D47=Data!$G$25,D47=Data!$G$26,D47=Data!$G$27,D47=Data!$G$28,D47=Data!$G$29,D47=Data!$G$30),1,0)</f>
        <v>0</v>
      </c>
      <c r="J47" s="111">
        <f>O47+Q47+S47+U47+W47+Y47+AA47+AC47+AE47+AG47</f>
        <v>0</v>
      </c>
      <c r="K47" s="112">
        <f>G47-J47</f>
        <v>0</v>
      </c>
      <c r="L47" s="41">
        <f>P47+R47+T47+V47+X47+Z47+AB47+AD47+AF47+AH47</f>
        <v>0</v>
      </c>
      <c r="M47" s="143">
        <f>H47-L47</f>
        <v>0</v>
      </c>
      <c r="O47" s="116">
        <f>SUMIF('1. ZoR'!$C$4:$C$200,$A47,'1. ZoR'!$E$4:$E$200)</f>
        <v>0</v>
      </c>
      <c r="P47" s="23">
        <f>O47*$F47</f>
        <v>0</v>
      </c>
      <c r="Q47" s="116">
        <f>SUMIF('2. ZoR'!$C$4:$C$200,$A47,'2. ZoR'!$E$4:$E$200)</f>
        <v>0</v>
      </c>
      <c r="R47" s="23">
        <f>Q47*$F47</f>
        <v>0</v>
      </c>
      <c r="S47" s="116">
        <f>SUMIF('3. ZoR'!$C$4:$C$200,$A47,'3. ZoR'!$E$4:$E$200)</f>
        <v>0</v>
      </c>
      <c r="T47" s="23">
        <f>S47*$F47</f>
        <v>0</v>
      </c>
      <c r="U47" s="116">
        <f>SUMIF('4. ZoR'!$C$4:$C$200,$A47,'4. ZoR'!$E$4:$E$200)</f>
        <v>0</v>
      </c>
      <c r="V47" s="23">
        <f>U47*$F47</f>
        <v>0</v>
      </c>
      <c r="W47" s="116">
        <f>SUMIF('5. ZoR'!$C$4:$C$200,$A47,'5. ZoR'!$E$4:$E$200)</f>
        <v>0</v>
      </c>
      <c r="X47" s="23">
        <f>W47*$F47</f>
        <v>0</v>
      </c>
      <c r="Y47" s="116">
        <f>SUMIF('6. ZoR'!$C$4:$C$200,$A47,'6. ZoR'!$E$4:$E$200)</f>
        <v>0</v>
      </c>
      <c r="Z47" s="23">
        <f>Y47*$F47</f>
        <v>0</v>
      </c>
      <c r="AA47" s="116">
        <f>SUMIF('7. ZoR'!$C$4:$C$200,$A47,'7. ZoR'!$E$4:$E$200)</f>
        <v>0</v>
      </c>
      <c r="AB47" s="23">
        <f>AA47*$F47</f>
        <v>0</v>
      </c>
      <c r="AC47" s="116">
        <f>SUMIF('8. ZoR'!$C$4:$C$200,$A47,'8. ZoR'!$E$4:$E$200)</f>
        <v>0</v>
      </c>
      <c r="AD47" s="23">
        <f>AC47*$F47</f>
        <v>0</v>
      </c>
      <c r="AE47" s="116">
        <f>SUMIF('9. ZoR'!$C$4:$C$200,$A47,'9. ZoR'!$E$4:$E$200)</f>
        <v>0</v>
      </c>
      <c r="AF47" s="23">
        <f>AE47*$F47</f>
        <v>0</v>
      </c>
      <c r="AG47" s="116">
        <f>SUMIF('10. ZoR'!$C$4:$C$200,$A47,'10. ZoR'!$E$4:$E$200)</f>
        <v>0</v>
      </c>
      <c r="AH47" s="23">
        <f>AG47*$F47</f>
        <v>0</v>
      </c>
    </row>
    <row r="48" spans="1:34">
      <c r="A48" s="13" t="str">
        <f>IF(C47="","",CONCATENATE(B47,"_",C47,"_",D47,"_",E48))</f>
        <v/>
      </c>
      <c r="B48" s="230"/>
      <c r="C48" s="222"/>
      <c r="D48" s="222"/>
      <c r="E48" s="39" t="s">
        <v>267</v>
      </c>
      <c r="F48" s="22">
        <f>IF(C47="",0,IF(D47="",0,VLOOKUP(D47,Data!$B:$D,3,FALSE)))</f>
        <v>0</v>
      </c>
      <c r="G48" s="107"/>
      <c r="H48" s="23">
        <f t="shared" ref="H48:H50" si="123">IF(G48="",0,F48*G48)</f>
        <v>0</v>
      </c>
      <c r="I48" s="137">
        <f>IF(OR(D47=Data!$G$3,D47=Data!$G$4,D47=Data!$G$5,D47=Data!$G$6,D47=Data!$G$7,D47=Data!$G$8,D47=Data!$G$9,D47=Data!$G$10,D47=Data!$G$11,D47=Data!$G$12,D47=Data!$G$13,D47=Data!$G$14,D47=Data!$G$15,D47=Data!$G$16,D47=Data!$G$17,D47=Data!$G$18,D47=Data!$G$19,D47=Data!$G$20,D47=Data!$G$21,D47=Data!$G$22,D47=Data!$G$23,D47=Data!$G$24,D47=Data!$G$25,D47=Data!$G$26,D47=Data!$G$27,D47=Data!$G$28,D47=Data!$G$29,D47=Data!$G$30),1,0)</f>
        <v>0</v>
      </c>
      <c r="J48" s="111">
        <f t="shared" ref="J48:J50" si="124">O48+Q48+S48+U48+W48+Y48+AA48+AC48+AE48+AG48</f>
        <v>0</v>
      </c>
      <c r="K48" s="112">
        <f t="shared" ref="K48:K50" si="125">G48-J48</f>
        <v>0</v>
      </c>
      <c r="L48" s="41">
        <f t="shared" ref="L48:L50" si="126">P48+R48+T48+V48+X48+Z48+AB48+AD48+AF48+AH48</f>
        <v>0</v>
      </c>
      <c r="M48" s="143">
        <f t="shared" ref="M48:M50" si="127">H48-L48</f>
        <v>0</v>
      </c>
      <c r="O48" s="116">
        <f>SUMIF('1. ZoR'!$C$4:$C$200,$A48,'1. ZoR'!$E$4:$E$200)</f>
        <v>0</v>
      </c>
      <c r="P48" s="23">
        <f t="shared" ref="P48:AH50" si="128">O48*$F48</f>
        <v>0</v>
      </c>
      <c r="Q48" s="116">
        <f>SUMIF('2. ZoR'!$C$4:$C$200,$A48,'2. ZoR'!$E$4:$E$200)</f>
        <v>0</v>
      </c>
      <c r="R48" s="23">
        <f t="shared" si="128"/>
        <v>0</v>
      </c>
      <c r="S48" s="116">
        <f>SUMIF('3. ZoR'!$C$4:$C$200,$A48,'3. ZoR'!$E$4:$E$200)</f>
        <v>0</v>
      </c>
      <c r="T48" s="23">
        <f t="shared" si="128"/>
        <v>0</v>
      </c>
      <c r="U48" s="116">
        <f>SUMIF('4. ZoR'!$C$4:$C$200,$A48,'4. ZoR'!$E$4:$E$200)</f>
        <v>0</v>
      </c>
      <c r="V48" s="23">
        <f t="shared" si="128"/>
        <v>0</v>
      </c>
      <c r="W48" s="116">
        <f>SUMIF('5. ZoR'!$C$4:$C$200,$A48,'5. ZoR'!$E$4:$E$200)</f>
        <v>0</v>
      </c>
      <c r="X48" s="23">
        <f t="shared" si="128"/>
        <v>0</v>
      </c>
      <c r="Y48" s="116">
        <f>SUMIF('6. ZoR'!$C$4:$C$200,$A48,'6. ZoR'!$E$4:$E$200)</f>
        <v>0</v>
      </c>
      <c r="Z48" s="23">
        <f t="shared" si="128"/>
        <v>0</v>
      </c>
      <c r="AA48" s="116">
        <f>SUMIF('7. ZoR'!$C$4:$C$200,$A48,'7. ZoR'!$E$4:$E$200)</f>
        <v>0</v>
      </c>
      <c r="AB48" s="23">
        <f t="shared" si="128"/>
        <v>0</v>
      </c>
      <c r="AC48" s="116">
        <f>SUMIF('8. ZoR'!$C$4:$C$200,$A48,'8. ZoR'!$E$4:$E$200)</f>
        <v>0</v>
      </c>
      <c r="AD48" s="23">
        <f t="shared" si="128"/>
        <v>0</v>
      </c>
      <c r="AE48" s="116">
        <f>SUMIF('9. ZoR'!$C$4:$C$200,$A48,'9. ZoR'!$E$4:$E$200)</f>
        <v>0</v>
      </c>
      <c r="AF48" s="23">
        <f t="shared" si="128"/>
        <v>0</v>
      </c>
      <c r="AG48" s="116">
        <f>SUMIF('10. ZoR'!$C$4:$C$200,$A48,'10. ZoR'!$E$4:$E$200)</f>
        <v>0</v>
      </c>
      <c r="AH48" s="23">
        <f t="shared" si="128"/>
        <v>0</v>
      </c>
    </row>
    <row r="49" spans="1:34">
      <c r="A49" s="13" t="str">
        <f>IF(C47="","",CONCATENATE(B47,"_",C47,"_",D47,"_",E49))</f>
        <v/>
      </c>
      <c r="B49" s="230"/>
      <c r="C49" s="222"/>
      <c r="D49" s="222"/>
      <c r="E49" s="39" t="s">
        <v>268</v>
      </c>
      <c r="F49" s="22">
        <f>IF(C47="",0,IF(D47="",0,VLOOKUP(D47,Data!$B:$D,3,FALSE)))</f>
        <v>0</v>
      </c>
      <c r="G49" s="107"/>
      <c r="H49" s="23">
        <f t="shared" si="123"/>
        <v>0</v>
      </c>
      <c r="I49" s="137">
        <f>IF(OR(D47=Data!$G$3,D47=Data!$G$4,D47=Data!$G$5,D47=Data!$G$6,D47=Data!$G$7,D47=Data!$G$8,D47=Data!$G$9,D47=Data!$G$10,D47=Data!$G$11,D47=Data!$G$12,D47=Data!$G$13,D47=Data!$G$14,D47=Data!$G$15,D47=Data!$G$16,D47=Data!$G$17,D47=Data!$G$18,D47=Data!$G$19,D47=Data!$G$20,D47=Data!$G$21,D47=Data!$G$22,D47=Data!$G$23,D47=Data!$G$24,D47=Data!$G$25,D47=Data!$G$26,D47=Data!$G$27,D47=Data!$G$28,D47=Data!$G$29,D47=Data!$G$30),1,0)</f>
        <v>0</v>
      </c>
      <c r="J49" s="111">
        <f t="shared" si="124"/>
        <v>0</v>
      </c>
      <c r="K49" s="112">
        <f t="shared" si="125"/>
        <v>0</v>
      </c>
      <c r="L49" s="41">
        <f t="shared" si="126"/>
        <v>0</v>
      </c>
      <c r="M49" s="143">
        <f t="shared" si="127"/>
        <v>0</v>
      </c>
      <c r="O49" s="116">
        <f>SUMIF('1. ZoR'!$C$4:$C$200,$A49,'1. ZoR'!$E$4:$E$200)</f>
        <v>0</v>
      </c>
      <c r="P49" s="23">
        <f t="shared" si="128"/>
        <v>0</v>
      </c>
      <c r="Q49" s="116">
        <f>SUMIF('2. ZoR'!$C$4:$C$200,$A49,'2. ZoR'!$E$4:$E$200)</f>
        <v>0</v>
      </c>
      <c r="R49" s="23">
        <f t="shared" si="128"/>
        <v>0</v>
      </c>
      <c r="S49" s="116">
        <f>SUMIF('3. ZoR'!$C$4:$C$200,$A49,'3. ZoR'!$E$4:$E$200)</f>
        <v>0</v>
      </c>
      <c r="T49" s="23">
        <f t="shared" si="128"/>
        <v>0</v>
      </c>
      <c r="U49" s="116">
        <f>SUMIF('4. ZoR'!$C$4:$C$200,$A49,'4. ZoR'!$E$4:$E$200)</f>
        <v>0</v>
      </c>
      <c r="V49" s="23">
        <f t="shared" si="128"/>
        <v>0</v>
      </c>
      <c r="W49" s="116">
        <f>SUMIF('5. ZoR'!$C$4:$C$200,$A49,'5. ZoR'!$E$4:$E$200)</f>
        <v>0</v>
      </c>
      <c r="X49" s="23">
        <f t="shared" si="128"/>
        <v>0</v>
      </c>
      <c r="Y49" s="116">
        <f>SUMIF('6. ZoR'!$C$4:$C$200,$A49,'6. ZoR'!$E$4:$E$200)</f>
        <v>0</v>
      </c>
      <c r="Z49" s="23">
        <f t="shared" si="128"/>
        <v>0</v>
      </c>
      <c r="AA49" s="116">
        <f>SUMIF('7. ZoR'!$C$4:$C$200,$A49,'7. ZoR'!$E$4:$E$200)</f>
        <v>0</v>
      </c>
      <c r="AB49" s="23">
        <f t="shared" si="128"/>
        <v>0</v>
      </c>
      <c r="AC49" s="116">
        <f>SUMIF('8. ZoR'!$C$4:$C$200,$A49,'8. ZoR'!$E$4:$E$200)</f>
        <v>0</v>
      </c>
      <c r="AD49" s="23">
        <f t="shared" si="128"/>
        <v>0</v>
      </c>
      <c r="AE49" s="116">
        <f>SUMIF('9. ZoR'!$C$4:$C$200,$A49,'9. ZoR'!$E$4:$E$200)</f>
        <v>0</v>
      </c>
      <c r="AF49" s="23">
        <f t="shared" si="128"/>
        <v>0</v>
      </c>
      <c r="AG49" s="116">
        <f>SUMIF('10. ZoR'!$C$4:$C$200,$A49,'10. ZoR'!$E$4:$E$200)</f>
        <v>0</v>
      </c>
      <c r="AH49" s="23">
        <f t="shared" si="128"/>
        <v>0</v>
      </c>
    </row>
    <row r="50" spans="1:34">
      <c r="A50" s="13" t="str">
        <f>IF(C47="","",CONCATENATE(B47,"_",C47,"_",D47,"_",E50))</f>
        <v/>
      </c>
      <c r="B50" s="230"/>
      <c r="C50" s="222"/>
      <c r="D50" s="222"/>
      <c r="E50" s="39" t="s">
        <v>269</v>
      </c>
      <c r="F50" s="22">
        <f>IF(C47="",0,IF(D47="",0,Data!$K$8))</f>
        <v>0</v>
      </c>
      <c r="G50" s="107"/>
      <c r="H50" s="23">
        <f t="shared" si="123"/>
        <v>0</v>
      </c>
      <c r="I50" s="137">
        <v>1</v>
      </c>
      <c r="J50" s="111">
        <f t="shared" si="124"/>
        <v>0</v>
      </c>
      <c r="K50" s="112">
        <f t="shared" si="125"/>
        <v>0</v>
      </c>
      <c r="L50" s="41">
        <f t="shared" si="126"/>
        <v>0</v>
      </c>
      <c r="M50" s="143">
        <f t="shared" si="127"/>
        <v>0</v>
      </c>
      <c r="O50" s="116">
        <f>SUMIF('1. ZoR'!$C$4:$C$200,$A50,'1. ZoR'!$E$4:$E$200)</f>
        <v>0</v>
      </c>
      <c r="P50" s="23">
        <f t="shared" si="128"/>
        <v>0</v>
      </c>
      <c r="Q50" s="116">
        <f>SUMIF('2. ZoR'!$C$4:$C$200,$A50,'2. ZoR'!$E$4:$E$200)</f>
        <v>0</v>
      </c>
      <c r="R50" s="23">
        <f t="shared" si="128"/>
        <v>0</v>
      </c>
      <c r="S50" s="116">
        <f>SUMIF('3. ZoR'!$C$4:$C$200,$A50,'3. ZoR'!$E$4:$E$200)</f>
        <v>0</v>
      </c>
      <c r="T50" s="23">
        <f t="shared" si="128"/>
        <v>0</v>
      </c>
      <c r="U50" s="116">
        <f>SUMIF('4. ZoR'!$C$4:$C$200,$A50,'4. ZoR'!$E$4:$E$200)</f>
        <v>0</v>
      </c>
      <c r="V50" s="23">
        <f t="shared" si="128"/>
        <v>0</v>
      </c>
      <c r="W50" s="116">
        <f>SUMIF('5. ZoR'!$C$4:$C$200,$A50,'5. ZoR'!$E$4:$E$200)</f>
        <v>0</v>
      </c>
      <c r="X50" s="23">
        <f t="shared" si="128"/>
        <v>0</v>
      </c>
      <c r="Y50" s="116">
        <f>SUMIF('6. ZoR'!$C$4:$C$200,$A50,'6. ZoR'!$E$4:$E$200)</f>
        <v>0</v>
      </c>
      <c r="Z50" s="23">
        <f t="shared" si="128"/>
        <v>0</v>
      </c>
      <c r="AA50" s="116">
        <f>SUMIF('7. ZoR'!$C$4:$C$200,$A50,'7. ZoR'!$E$4:$E$200)</f>
        <v>0</v>
      </c>
      <c r="AB50" s="23">
        <f t="shared" si="128"/>
        <v>0</v>
      </c>
      <c r="AC50" s="116">
        <f>SUMIF('8. ZoR'!$C$4:$C$200,$A50,'8. ZoR'!$E$4:$E$200)</f>
        <v>0</v>
      </c>
      <c r="AD50" s="23">
        <f t="shared" si="128"/>
        <v>0</v>
      </c>
      <c r="AE50" s="116">
        <f>SUMIF('9. ZoR'!$C$4:$C$200,$A50,'9. ZoR'!$E$4:$E$200)</f>
        <v>0</v>
      </c>
      <c r="AF50" s="23">
        <f t="shared" si="128"/>
        <v>0</v>
      </c>
      <c r="AG50" s="116">
        <f>SUMIF('10. ZoR'!$C$4:$C$200,$A50,'10. ZoR'!$E$4:$E$200)</f>
        <v>0</v>
      </c>
      <c r="AH50" s="23">
        <f t="shared" si="128"/>
        <v>0</v>
      </c>
    </row>
    <row r="51" spans="1:34">
      <c r="B51" s="230"/>
      <c r="C51" s="219" t="str">
        <f>CONCATENATE("Celkem za"," ",C47," - ",D47)</f>
        <v xml:space="preserve">Celkem za  - </v>
      </c>
      <c r="D51" s="220"/>
      <c r="E51" s="220"/>
      <c r="F51" s="220"/>
      <c r="G51" s="221"/>
      <c r="H51" s="101">
        <f>SUM(H47:H50)</f>
        <v>0</v>
      </c>
      <c r="I51" s="139"/>
      <c r="J51" s="109">
        <f t="shared" ref="J51:Q51" si="129">SUM(J47:J50)</f>
        <v>0</v>
      </c>
      <c r="K51" s="113">
        <f t="shared" si="129"/>
        <v>0</v>
      </c>
      <c r="L51" s="43">
        <f t="shared" si="129"/>
        <v>0</v>
      </c>
      <c r="M51" s="144">
        <f t="shared" si="129"/>
        <v>0</v>
      </c>
      <c r="O51" s="115">
        <f t="shared" si="129"/>
        <v>0</v>
      </c>
      <c r="P51" s="101">
        <f t="shared" si="129"/>
        <v>0</v>
      </c>
      <c r="Q51" s="115">
        <f t="shared" si="129"/>
        <v>0</v>
      </c>
      <c r="R51" s="101">
        <f t="shared" ref="R51" si="130">SUM(R47:R50)</f>
        <v>0</v>
      </c>
      <c r="S51" s="115">
        <f>SUM(S47:S50)</f>
        <v>0</v>
      </c>
      <c r="T51" s="101">
        <f t="shared" ref="T51:V51" si="131">SUM(T47:T50)</f>
        <v>0</v>
      </c>
      <c r="U51" s="115">
        <f>SUM(U47:U50)</f>
        <v>0</v>
      </c>
      <c r="V51" s="101">
        <f t="shared" si="131"/>
        <v>0</v>
      </c>
      <c r="W51" s="115">
        <f>SUM(W47:W50)</f>
        <v>0</v>
      </c>
      <c r="X51" s="101">
        <f t="shared" ref="X51" si="132">SUM(X47:X50)</f>
        <v>0</v>
      </c>
      <c r="Y51" s="115">
        <f>SUM(Y47:Y50)</f>
        <v>0</v>
      </c>
      <c r="Z51" s="101">
        <f t="shared" ref="Z51" si="133">SUM(Z47:Z50)</f>
        <v>0</v>
      </c>
      <c r="AA51" s="115">
        <f>SUM(AA47:AA50)</f>
        <v>0</v>
      </c>
      <c r="AB51" s="101">
        <f t="shared" ref="AB51" si="134">SUM(AB47:AB50)</f>
        <v>0</v>
      </c>
      <c r="AC51" s="115">
        <f>SUM(AC47:AC50)</f>
        <v>0</v>
      </c>
      <c r="AD51" s="101">
        <f t="shared" ref="AD51" si="135">SUM(AD47:AD50)</f>
        <v>0</v>
      </c>
      <c r="AE51" s="115">
        <f>SUM(AE47:AE50)</f>
        <v>0</v>
      </c>
      <c r="AF51" s="101">
        <f t="shared" ref="AF51" si="136">SUM(AF47:AF50)</f>
        <v>0</v>
      </c>
      <c r="AG51" s="115">
        <f>SUM(AG47:AG50)</f>
        <v>0</v>
      </c>
      <c r="AH51" s="101">
        <f t="shared" ref="AH51" si="137">SUM(AH47:AH50)</f>
        <v>0</v>
      </c>
    </row>
    <row r="52" spans="1:34">
      <c r="A52" s="13" t="str">
        <f>IF(C52="","",CONCATENATE(B52,"_",C52,"_",D52,"_",E52))</f>
        <v/>
      </c>
      <c r="B52" s="230">
        <v>10</v>
      </c>
      <c r="C52" s="222"/>
      <c r="D52" s="222"/>
      <c r="E52" s="40" t="s">
        <v>2</v>
      </c>
      <c r="F52" s="41">
        <f>IF(C52="",0,IF(D52="",0,VLOOKUP(D52,Data!$B:$D,3,FALSE)))</f>
        <v>0</v>
      </c>
      <c r="G52" s="107"/>
      <c r="H52" s="23">
        <f>IF(G52="",0,F52*G52)</f>
        <v>0</v>
      </c>
      <c r="I52" s="137">
        <f>IF(OR(D52=Data!$G$3,D52=Data!$G$4,D52=Data!$G$5,D52=Data!$G$6,D52=Data!$G$7,D52=Data!$G$8,D52=Data!$G$9,D52=Data!$G$10,D52=Data!$G$11,D52=Data!$G$12,D52=Data!$G$13,D52=Data!$G$14,D52=Data!$G$15,D52=Data!$G$16,D52=Data!$G$17,D52=Data!$G$18,D52=Data!$G$19,D52=Data!$G$20,D52=Data!$G$21,D52=Data!$G$22,D52=Data!$G$23,D52=Data!$G$24,D52=Data!$G$25,D52=Data!$G$26,D52=Data!$G$27,D52=Data!$G$28,D52=Data!$G$29,D52=Data!$G$30),1,0)</f>
        <v>0</v>
      </c>
      <c r="J52" s="111">
        <f>O52+Q52+S52+U52+W52+Y52+AA52+AC52+AE52+AG52</f>
        <v>0</v>
      </c>
      <c r="K52" s="112">
        <f>G52-J52</f>
        <v>0</v>
      </c>
      <c r="L52" s="41">
        <f>P52+R52+T52+V52+X52+Z52+AB52+AD52+AF52+AH52</f>
        <v>0</v>
      </c>
      <c r="M52" s="143">
        <f>H52-L52</f>
        <v>0</v>
      </c>
      <c r="O52" s="116">
        <f>SUMIF('1. ZoR'!$C$4:$C$200,$A52,'1. ZoR'!$E$4:$E$200)</f>
        <v>0</v>
      </c>
      <c r="P52" s="23">
        <f>O52*$F52</f>
        <v>0</v>
      </c>
      <c r="Q52" s="116">
        <f>SUMIF('2. ZoR'!$C$4:$C$200,$A52,'2. ZoR'!$E$4:$E$200)</f>
        <v>0</v>
      </c>
      <c r="R52" s="23">
        <f>Q52*$F52</f>
        <v>0</v>
      </c>
      <c r="S52" s="116">
        <f>SUMIF('3. ZoR'!$C$4:$C$200,$A52,'3. ZoR'!$E$4:$E$200)</f>
        <v>0</v>
      </c>
      <c r="T52" s="23">
        <f>S52*$F52</f>
        <v>0</v>
      </c>
      <c r="U52" s="116">
        <f>SUMIF('4. ZoR'!$C$4:$C$200,$A52,'4. ZoR'!$E$4:$E$200)</f>
        <v>0</v>
      </c>
      <c r="V52" s="23">
        <f>U52*$F52</f>
        <v>0</v>
      </c>
      <c r="W52" s="116">
        <f>SUMIF('5. ZoR'!$C$4:$C$200,$A52,'5. ZoR'!$E$4:$E$200)</f>
        <v>0</v>
      </c>
      <c r="X52" s="23">
        <f>W52*$F52</f>
        <v>0</v>
      </c>
      <c r="Y52" s="116">
        <f>SUMIF('6. ZoR'!$C$4:$C$200,$A52,'6. ZoR'!$E$4:$E$200)</f>
        <v>0</v>
      </c>
      <c r="Z52" s="23">
        <f>Y52*$F52</f>
        <v>0</v>
      </c>
      <c r="AA52" s="116">
        <f>SUMIF('7. ZoR'!$C$4:$C$200,$A52,'7. ZoR'!$E$4:$E$200)</f>
        <v>0</v>
      </c>
      <c r="AB52" s="23">
        <f>AA52*$F52</f>
        <v>0</v>
      </c>
      <c r="AC52" s="116">
        <f>SUMIF('8. ZoR'!$C$4:$C$200,$A52,'8. ZoR'!$E$4:$E$200)</f>
        <v>0</v>
      </c>
      <c r="AD52" s="23">
        <f>AC52*$F52</f>
        <v>0</v>
      </c>
      <c r="AE52" s="116">
        <f>SUMIF('9. ZoR'!$C$4:$C$200,$A52,'9. ZoR'!$E$4:$E$200)</f>
        <v>0</v>
      </c>
      <c r="AF52" s="23">
        <f>AE52*$F52</f>
        <v>0</v>
      </c>
      <c r="AG52" s="116">
        <f>SUMIF('10. ZoR'!$C$4:$C$200,$A52,'10. ZoR'!$E$4:$E$200)</f>
        <v>0</v>
      </c>
      <c r="AH52" s="23">
        <f>AG52*$F52</f>
        <v>0</v>
      </c>
    </row>
    <row r="53" spans="1:34">
      <c r="A53" s="13" t="str">
        <f>IF(C52="","",CONCATENATE(B52,"_",C52,"_",D52,"_",E53))</f>
        <v/>
      </c>
      <c r="B53" s="230"/>
      <c r="C53" s="222"/>
      <c r="D53" s="222"/>
      <c r="E53" s="39" t="s">
        <v>267</v>
      </c>
      <c r="F53" s="22">
        <f>IF(C52="",0,IF(D52="",0,VLOOKUP(D52,Data!$B:$D,3,FALSE)))</f>
        <v>0</v>
      </c>
      <c r="G53" s="107"/>
      <c r="H53" s="23">
        <f t="shared" ref="H53:H55" si="138">IF(G53="",0,F53*G53)</f>
        <v>0</v>
      </c>
      <c r="I53" s="137">
        <f>IF(OR(D52=Data!$G$3,D52=Data!$G$4,D52=Data!$G$5,D52=Data!$G$6,D52=Data!$G$7,D52=Data!$G$8,D52=Data!$G$9,D52=Data!$G$10,D52=Data!$G$11,D52=Data!$G$12,D52=Data!$G$13,D52=Data!$G$14,D52=Data!$G$15,D52=Data!$G$16,D52=Data!$G$17,D52=Data!$G$18,D52=Data!$G$19,D52=Data!$G$20,D52=Data!$G$21,D52=Data!$G$22,D52=Data!$G$23,D52=Data!$G$24,D52=Data!$G$25,D52=Data!$G$26,D52=Data!$G$27,D52=Data!$G$28,D52=Data!$G$29,D52=Data!$G$30),1,0)</f>
        <v>0</v>
      </c>
      <c r="J53" s="111">
        <f t="shared" ref="J53:J55" si="139">O53+Q53+S53+U53+W53+Y53+AA53+AC53+AE53+AG53</f>
        <v>0</v>
      </c>
      <c r="K53" s="112">
        <f t="shared" ref="K53:K55" si="140">G53-J53</f>
        <v>0</v>
      </c>
      <c r="L53" s="41">
        <f t="shared" ref="L53:L55" si="141">P53+R53+T53+V53+X53+Z53+AB53+AD53+AF53+AH53</f>
        <v>0</v>
      </c>
      <c r="M53" s="143">
        <f t="shared" ref="M53:M55" si="142">H53-L53</f>
        <v>0</v>
      </c>
      <c r="O53" s="116">
        <f>SUMIF('1. ZoR'!$C$4:$C$200,$A53,'1. ZoR'!$E$4:$E$200)</f>
        <v>0</v>
      </c>
      <c r="P53" s="23">
        <f t="shared" ref="P53:AH55" si="143">O53*$F53</f>
        <v>0</v>
      </c>
      <c r="Q53" s="116">
        <f>SUMIF('2. ZoR'!$C$4:$C$200,$A53,'2. ZoR'!$E$4:$E$200)</f>
        <v>0</v>
      </c>
      <c r="R53" s="23">
        <f t="shared" si="143"/>
        <v>0</v>
      </c>
      <c r="S53" s="116">
        <f>SUMIF('3. ZoR'!$C$4:$C$200,$A53,'3. ZoR'!$E$4:$E$200)</f>
        <v>0</v>
      </c>
      <c r="T53" s="23">
        <f t="shared" si="143"/>
        <v>0</v>
      </c>
      <c r="U53" s="116">
        <f>SUMIF('4. ZoR'!$C$4:$C$200,$A53,'4. ZoR'!$E$4:$E$200)</f>
        <v>0</v>
      </c>
      <c r="V53" s="23">
        <f t="shared" si="143"/>
        <v>0</v>
      </c>
      <c r="W53" s="116">
        <f>SUMIF('5. ZoR'!$C$4:$C$200,$A53,'5. ZoR'!$E$4:$E$200)</f>
        <v>0</v>
      </c>
      <c r="X53" s="23">
        <f t="shared" si="143"/>
        <v>0</v>
      </c>
      <c r="Y53" s="116">
        <f>SUMIF('6. ZoR'!$C$4:$C$200,$A53,'6. ZoR'!$E$4:$E$200)</f>
        <v>0</v>
      </c>
      <c r="Z53" s="23">
        <f t="shared" si="143"/>
        <v>0</v>
      </c>
      <c r="AA53" s="116">
        <f>SUMIF('7. ZoR'!$C$4:$C$200,$A53,'7. ZoR'!$E$4:$E$200)</f>
        <v>0</v>
      </c>
      <c r="AB53" s="23">
        <f t="shared" si="143"/>
        <v>0</v>
      </c>
      <c r="AC53" s="116">
        <f>SUMIF('8. ZoR'!$C$4:$C$200,$A53,'8. ZoR'!$E$4:$E$200)</f>
        <v>0</v>
      </c>
      <c r="AD53" s="23">
        <f t="shared" si="143"/>
        <v>0</v>
      </c>
      <c r="AE53" s="116">
        <f>SUMIF('9. ZoR'!$C$4:$C$200,$A53,'9. ZoR'!$E$4:$E$200)</f>
        <v>0</v>
      </c>
      <c r="AF53" s="23">
        <f t="shared" si="143"/>
        <v>0</v>
      </c>
      <c r="AG53" s="116">
        <f>SUMIF('10. ZoR'!$C$4:$C$200,$A53,'10. ZoR'!$E$4:$E$200)</f>
        <v>0</v>
      </c>
      <c r="AH53" s="23">
        <f t="shared" si="143"/>
        <v>0</v>
      </c>
    </row>
    <row r="54" spans="1:34">
      <c r="A54" s="13" t="str">
        <f>IF(C52="","",CONCATENATE(B52,"_",C52,"_",D52,"_",E54))</f>
        <v/>
      </c>
      <c r="B54" s="230"/>
      <c r="C54" s="222"/>
      <c r="D54" s="222"/>
      <c r="E54" s="39" t="s">
        <v>268</v>
      </c>
      <c r="F54" s="22">
        <f>IF(C52="",0,IF(D52="",0,VLOOKUP(D52,Data!$B:$D,3,FALSE)))</f>
        <v>0</v>
      </c>
      <c r="G54" s="107"/>
      <c r="H54" s="23">
        <f t="shared" si="138"/>
        <v>0</v>
      </c>
      <c r="I54" s="137">
        <f>IF(OR(D52=Data!$G$3,D52=Data!$G$4,D52=Data!$G$5,D52=Data!$G$6,D52=Data!$G$7,D52=Data!$G$8,D52=Data!$G$9,D52=Data!$G$10,D52=Data!$G$11,D52=Data!$G$12,D52=Data!$G$13,D52=Data!$G$14,D52=Data!$G$15,D52=Data!$G$16,D52=Data!$G$17,D52=Data!$G$18,D52=Data!$G$19,D52=Data!$G$20,D52=Data!$G$21,D52=Data!$G$22,D52=Data!$G$23,D52=Data!$G$24,D52=Data!$G$25,D52=Data!$G$26,D52=Data!$G$27,D52=Data!$G$28,D52=Data!$G$29,D52=Data!$G$30),1,0)</f>
        <v>0</v>
      </c>
      <c r="J54" s="111">
        <f t="shared" si="139"/>
        <v>0</v>
      </c>
      <c r="K54" s="112">
        <f t="shared" si="140"/>
        <v>0</v>
      </c>
      <c r="L54" s="41">
        <f t="shared" si="141"/>
        <v>0</v>
      </c>
      <c r="M54" s="143">
        <f t="shared" si="142"/>
        <v>0</v>
      </c>
      <c r="O54" s="116">
        <f>SUMIF('1. ZoR'!$C$4:$C$200,$A54,'1. ZoR'!$E$4:$E$200)</f>
        <v>0</v>
      </c>
      <c r="P54" s="23">
        <f t="shared" si="143"/>
        <v>0</v>
      </c>
      <c r="Q54" s="116">
        <f>SUMIF('2. ZoR'!$C$4:$C$200,$A54,'2. ZoR'!$E$4:$E$200)</f>
        <v>0</v>
      </c>
      <c r="R54" s="23">
        <f t="shared" si="143"/>
        <v>0</v>
      </c>
      <c r="S54" s="116">
        <f>SUMIF('3. ZoR'!$C$4:$C$200,$A54,'3. ZoR'!$E$4:$E$200)</f>
        <v>0</v>
      </c>
      <c r="T54" s="23">
        <f t="shared" si="143"/>
        <v>0</v>
      </c>
      <c r="U54" s="116">
        <f>SUMIF('4. ZoR'!$C$4:$C$200,$A54,'4. ZoR'!$E$4:$E$200)</f>
        <v>0</v>
      </c>
      <c r="V54" s="23">
        <f t="shared" si="143"/>
        <v>0</v>
      </c>
      <c r="W54" s="116">
        <f>SUMIF('5. ZoR'!$C$4:$C$200,$A54,'5. ZoR'!$E$4:$E$200)</f>
        <v>0</v>
      </c>
      <c r="X54" s="23">
        <f t="shared" si="143"/>
        <v>0</v>
      </c>
      <c r="Y54" s="116">
        <f>SUMIF('6. ZoR'!$C$4:$C$200,$A54,'6. ZoR'!$E$4:$E$200)</f>
        <v>0</v>
      </c>
      <c r="Z54" s="23">
        <f t="shared" si="143"/>
        <v>0</v>
      </c>
      <c r="AA54" s="116">
        <f>SUMIF('7. ZoR'!$C$4:$C$200,$A54,'7. ZoR'!$E$4:$E$200)</f>
        <v>0</v>
      </c>
      <c r="AB54" s="23">
        <f t="shared" si="143"/>
        <v>0</v>
      </c>
      <c r="AC54" s="116">
        <f>SUMIF('8. ZoR'!$C$4:$C$200,$A54,'8. ZoR'!$E$4:$E$200)</f>
        <v>0</v>
      </c>
      <c r="AD54" s="23">
        <f t="shared" si="143"/>
        <v>0</v>
      </c>
      <c r="AE54" s="116">
        <f>SUMIF('9. ZoR'!$C$4:$C$200,$A54,'9. ZoR'!$E$4:$E$200)</f>
        <v>0</v>
      </c>
      <c r="AF54" s="23">
        <f t="shared" si="143"/>
        <v>0</v>
      </c>
      <c r="AG54" s="116">
        <f>SUMIF('10. ZoR'!$C$4:$C$200,$A54,'10. ZoR'!$E$4:$E$200)</f>
        <v>0</v>
      </c>
      <c r="AH54" s="23">
        <f t="shared" si="143"/>
        <v>0</v>
      </c>
    </row>
    <row r="55" spans="1:34">
      <c r="A55" s="13" t="str">
        <f>IF(C52="","",CONCATENATE(B52,"_",C52,"_",D52,"_",E55))</f>
        <v/>
      </c>
      <c r="B55" s="230"/>
      <c r="C55" s="222"/>
      <c r="D55" s="222"/>
      <c r="E55" s="39" t="s">
        <v>269</v>
      </c>
      <c r="F55" s="22">
        <f>IF(C52="",0,IF(D52="",0,Data!$K$8))</f>
        <v>0</v>
      </c>
      <c r="G55" s="107"/>
      <c r="H55" s="23">
        <f t="shared" si="138"/>
        <v>0</v>
      </c>
      <c r="I55" s="137">
        <v>1</v>
      </c>
      <c r="J55" s="111">
        <f t="shared" si="139"/>
        <v>0</v>
      </c>
      <c r="K55" s="112">
        <f t="shared" si="140"/>
        <v>0</v>
      </c>
      <c r="L55" s="41">
        <f t="shared" si="141"/>
        <v>0</v>
      </c>
      <c r="M55" s="143">
        <f t="shared" si="142"/>
        <v>0</v>
      </c>
      <c r="O55" s="116">
        <f>SUMIF('1. ZoR'!$C$4:$C$200,$A55,'1. ZoR'!$E$4:$E$200)</f>
        <v>0</v>
      </c>
      <c r="P55" s="23">
        <f t="shared" si="143"/>
        <v>0</v>
      </c>
      <c r="Q55" s="116">
        <f>SUMIF('2. ZoR'!$C$4:$C$200,$A55,'2. ZoR'!$E$4:$E$200)</f>
        <v>0</v>
      </c>
      <c r="R55" s="23">
        <f t="shared" si="143"/>
        <v>0</v>
      </c>
      <c r="S55" s="116">
        <f>SUMIF('3. ZoR'!$C$4:$C$200,$A55,'3. ZoR'!$E$4:$E$200)</f>
        <v>0</v>
      </c>
      <c r="T55" s="23">
        <f t="shared" si="143"/>
        <v>0</v>
      </c>
      <c r="U55" s="116">
        <f>SUMIF('4. ZoR'!$C$4:$C$200,$A55,'4. ZoR'!$E$4:$E$200)</f>
        <v>0</v>
      </c>
      <c r="V55" s="23">
        <f t="shared" si="143"/>
        <v>0</v>
      </c>
      <c r="W55" s="116">
        <f>SUMIF('5. ZoR'!$C$4:$C$200,$A55,'5. ZoR'!$E$4:$E$200)</f>
        <v>0</v>
      </c>
      <c r="X55" s="23">
        <f t="shared" si="143"/>
        <v>0</v>
      </c>
      <c r="Y55" s="116">
        <f>SUMIF('6. ZoR'!$C$4:$C$200,$A55,'6. ZoR'!$E$4:$E$200)</f>
        <v>0</v>
      </c>
      <c r="Z55" s="23">
        <f t="shared" si="143"/>
        <v>0</v>
      </c>
      <c r="AA55" s="116">
        <f>SUMIF('7. ZoR'!$C$4:$C$200,$A55,'7. ZoR'!$E$4:$E$200)</f>
        <v>0</v>
      </c>
      <c r="AB55" s="23">
        <f t="shared" si="143"/>
        <v>0</v>
      </c>
      <c r="AC55" s="116">
        <f>SUMIF('8. ZoR'!$C$4:$C$200,$A55,'8. ZoR'!$E$4:$E$200)</f>
        <v>0</v>
      </c>
      <c r="AD55" s="23">
        <f t="shared" si="143"/>
        <v>0</v>
      </c>
      <c r="AE55" s="116">
        <f>SUMIF('9. ZoR'!$C$4:$C$200,$A55,'9. ZoR'!$E$4:$E$200)</f>
        <v>0</v>
      </c>
      <c r="AF55" s="23">
        <f t="shared" si="143"/>
        <v>0</v>
      </c>
      <c r="AG55" s="116">
        <f>SUMIF('10. ZoR'!$C$4:$C$200,$A55,'10. ZoR'!$E$4:$E$200)</f>
        <v>0</v>
      </c>
      <c r="AH55" s="23">
        <f t="shared" si="143"/>
        <v>0</v>
      </c>
    </row>
    <row r="56" spans="1:34">
      <c r="B56" s="230"/>
      <c r="C56" s="219" t="str">
        <f>CONCATENATE("Celkem za"," ",C52," - ",D52)</f>
        <v xml:space="preserve">Celkem za  - </v>
      </c>
      <c r="D56" s="220"/>
      <c r="E56" s="220"/>
      <c r="F56" s="220"/>
      <c r="G56" s="221"/>
      <c r="H56" s="101">
        <f>SUM(H52:H55)</f>
        <v>0</v>
      </c>
      <c r="I56" s="139"/>
      <c r="J56" s="109">
        <f t="shared" ref="J56:Q56" si="144">SUM(J52:J55)</f>
        <v>0</v>
      </c>
      <c r="K56" s="113">
        <f t="shared" si="144"/>
        <v>0</v>
      </c>
      <c r="L56" s="43">
        <f t="shared" si="144"/>
        <v>0</v>
      </c>
      <c r="M56" s="144">
        <f t="shared" si="144"/>
        <v>0</v>
      </c>
      <c r="O56" s="115">
        <f t="shared" si="144"/>
        <v>0</v>
      </c>
      <c r="P56" s="101">
        <f t="shared" si="144"/>
        <v>0</v>
      </c>
      <c r="Q56" s="115">
        <f t="shared" si="144"/>
        <v>0</v>
      </c>
      <c r="R56" s="101">
        <f t="shared" ref="R56" si="145">SUM(R52:R55)</f>
        <v>0</v>
      </c>
      <c r="S56" s="115">
        <f>SUM(S52:S55)</f>
        <v>0</v>
      </c>
      <c r="T56" s="101">
        <f t="shared" ref="T56:V56" si="146">SUM(T52:T55)</f>
        <v>0</v>
      </c>
      <c r="U56" s="115">
        <f>SUM(U52:U55)</f>
        <v>0</v>
      </c>
      <c r="V56" s="101">
        <f t="shared" si="146"/>
        <v>0</v>
      </c>
      <c r="W56" s="115">
        <f>SUM(W52:W55)</f>
        <v>0</v>
      </c>
      <c r="X56" s="101">
        <f t="shared" ref="X56" si="147">SUM(X52:X55)</f>
        <v>0</v>
      </c>
      <c r="Y56" s="115">
        <f>SUM(Y52:Y55)</f>
        <v>0</v>
      </c>
      <c r="Z56" s="101">
        <f t="shared" ref="Z56" si="148">SUM(Z52:Z55)</f>
        <v>0</v>
      </c>
      <c r="AA56" s="115">
        <f>SUM(AA52:AA55)</f>
        <v>0</v>
      </c>
      <c r="AB56" s="101">
        <f t="shared" ref="AB56" si="149">SUM(AB52:AB55)</f>
        <v>0</v>
      </c>
      <c r="AC56" s="115">
        <f>SUM(AC52:AC55)</f>
        <v>0</v>
      </c>
      <c r="AD56" s="101">
        <f t="shared" ref="AD56" si="150">SUM(AD52:AD55)</f>
        <v>0</v>
      </c>
      <c r="AE56" s="115">
        <f>SUM(AE52:AE55)</f>
        <v>0</v>
      </c>
      <c r="AF56" s="101">
        <f t="shared" ref="AF56" si="151">SUM(AF52:AF55)</f>
        <v>0</v>
      </c>
      <c r="AG56" s="115">
        <f>SUM(AG52:AG55)</f>
        <v>0</v>
      </c>
      <c r="AH56" s="101">
        <f t="shared" ref="AH56" si="152">SUM(AH52:AH55)</f>
        <v>0</v>
      </c>
    </row>
    <row r="57" spans="1:34">
      <c r="A57" s="13" t="str">
        <f>IF(C57="","",CONCATENATE(B57,"_",C57,"_",D57,"_",E57))</f>
        <v/>
      </c>
      <c r="B57" s="230">
        <v>11</v>
      </c>
      <c r="C57" s="222"/>
      <c r="D57" s="222"/>
      <c r="E57" s="40" t="s">
        <v>2</v>
      </c>
      <c r="F57" s="41">
        <f>IF(C57="",0,IF(D57="",0,VLOOKUP(D57,Data!$B:$D,3,FALSE)))</f>
        <v>0</v>
      </c>
      <c r="G57" s="107"/>
      <c r="H57" s="23">
        <f>IF(G57="",0,F57*G57)</f>
        <v>0</v>
      </c>
      <c r="I57" s="137">
        <f>IF(OR(D57=Data!$G$3,D57=Data!$G$4,D57=Data!$G$5,D57=Data!$G$6,D57=Data!$G$7,D57=Data!$G$8,D57=Data!$G$9,D57=Data!$G$10,D57=Data!$G$11,D57=Data!$G$12,D57=Data!$G$13,D57=Data!$G$14,D57=Data!$G$15,D57=Data!$G$16,D57=Data!$G$17,D57=Data!$G$18,D57=Data!$G$19,D57=Data!$G$20,D57=Data!$G$21,D57=Data!$G$22,D57=Data!$G$23,D57=Data!$G$24,D57=Data!$G$25,D57=Data!$G$26,D57=Data!$G$27,D57=Data!$G$28,D57=Data!$G$29,D57=Data!$G$30),1,0)</f>
        <v>0</v>
      </c>
      <c r="J57" s="111">
        <f>O57+Q57+S57+U57+W57+Y57+AA57+AC57+AE57+AG57</f>
        <v>0</v>
      </c>
      <c r="K57" s="112">
        <f>G57-J57</f>
        <v>0</v>
      </c>
      <c r="L57" s="41">
        <f>P57+R57+T57+V57+X57+Z57+AB57+AD57+AF57+AH57</f>
        <v>0</v>
      </c>
      <c r="M57" s="143">
        <f>H57-L57</f>
        <v>0</v>
      </c>
      <c r="O57" s="116">
        <f>SUMIF('1. ZoR'!$C$4:$C$200,$A57,'1. ZoR'!$E$4:$E$200)</f>
        <v>0</v>
      </c>
      <c r="P57" s="23">
        <f>O57*$F57</f>
        <v>0</v>
      </c>
      <c r="Q57" s="116">
        <f>SUMIF('2. ZoR'!$C$4:$C$200,$A57,'2. ZoR'!$E$4:$E$200)</f>
        <v>0</v>
      </c>
      <c r="R57" s="23">
        <f>Q57*$F57</f>
        <v>0</v>
      </c>
      <c r="S57" s="116">
        <f>SUMIF('3. ZoR'!$C$4:$C$200,$A57,'3. ZoR'!$E$4:$E$200)</f>
        <v>0</v>
      </c>
      <c r="T57" s="23">
        <f>S57*$F57</f>
        <v>0</v>
      </c>
      <c r="U57" s="116">
        <f>SUMIF('4. ZoR'!$C$4:$C$200,$A57,'4. ZoR'!$E$4:$E$200)</f>
        <v>0</v>
      </c>
      <c r="V57" s="23">
        <f>U57*$F57</f>
        <v>0</v>
      </c>
      <c r="W57" s="116">
        <f>SUMIF('5. ZoR'!$C$4:$C$200,$A57,'5. ZoR'!$E$4:$E$200)</f>
        <v>0</v>
      </c>
      <c r="X57" s="23">
        <f>W57*$F57</f>
        <v>0</v>
      </c>
      <c r="Y57" s="116">
        <f>SUMIF('6. ZoR'!$C$4:$C$200,$A57,'6. ZoR'!$E$4:$E$200)</f>
        <v>0</v>
      </c>
      <c r="Z57" s="23">
        <f>Y57*$F57</f>
        <v>0</v>
      </c>
      <c r="AA57" s="116">
        <f>SUMIF('7. ZoR'!$C$4:$C$200,$A57,'7. ZoR'!$E$4:$E$200)</f>
        <v>0</v>
      </c>
      <c r="AB57" s="23">
        <f>AA57*$F57</f>
        <v>0</v>
      </c>
      <c r="AC57" s="116">
        <f>SUMIF('8. ZoR'!$C$4:$C$200,$A57,'8. ZoR'!$E$4:$E$200)</f>
        <v>0</v>
      </c>
      <c r="AD57" s="23">
        <f>AC57*$F57</f>
        <v>0</v>
      </c>
      <c r="AE57" s="116">
        <f>SUMIF('9. ZoR'!$C$4:$C$200,$A57,'9. ZoR'!$E$4:$E$200)</f>
        <v>0</v>
      </c>
      <c r="AF57" s="23">
        <f>AE57*$F57</f>
        <v>0</v>
      </c>
      <c r="AG57" s="116">
        <f>SUMIF('10. ZoR'!$C$4:$C$200,$A57,'10. ZoR'!$E$4:$E$200)</f>
        <v>0</v>
      </c>
      <c r="AH57" s="23">
        <f>AG57*$F57</f>
        <v>0</v>
      </c>
    </row>
    <row r="58" spans="1:34">
      <c r="A58" s="13" t="str">
        <f>IF(C57="","",CONCATENATE(B57,"_",C57,"_",D57,"_",E58))</f>
        <v/>
      </c>
      <c r="B58" s="230"/>
      <c r="C58" s="222"/>
      <c r="D58" s="222"/>
      <c r="E58" s="39" t="s">
        <v>267</v>
      </c>
      <c r="F58" s="22">
        <f>IF(C57="",0,IF(D57="",0,VLOOKUP(D57,Data!$B:$D,3,FALSE)))</f>
        <v>0</v>
      </c>
      <c r="G58" s="107"/>
      <c r="H58" s="23">
        <f t="shared" ref="H58:H60" si="153">IF(G58="",0,F58*G58)</f>
        <v>0</v>
      </c>
      <c r="I58" s="137">
        <f>IF(OR(D57=Data!$G$3,D57=Data!$G$4,D57=Data!$G$5,D57=Data!$G$6,D57=Data!$G$7,D57=Data!$G$8,D57=Data!$G$9,D57=Data!$G$10,D57=Data!$G$11,D57=Data!$G$12,D57=Data!$G$13,D57=Data!$G$14,D57=Data!$G$15,D57=Data!$G$16,D57=Data!$G$17,D57=Data!$G$18,D57=Data!$G$19,D57=Data!$G$20,D57=Data!$G$21,D57=Data!$G$22,D57=Data!$G$23,D57=Data!$G$24,D57=Data!$G$25,D57=Data!$G$26,D57=Data!$G$27,D57=Data!$G$28,D57=Data!$G$29,D57=Data!$G$30),1,0)</f>
        <v>0</v>
      </c>
      <c r="J58" s="111">
        <f t="shared" ref="J58:J60" si="154">O58+Q58+S58+U58+W58+Y58+AA58+AC58+AE58+AG58</f>
        <v>0</v>
      </c>
      <c r="K58" s="112">
        <f t="shared" ref="K58:K60" si="155">G58-J58</f>
        <v>0</v>
      </c>
      <c r="L58" s="41">
        <f t="shared" ref="L58:L60" si="156">P58+R58+T58+V58+X58+Z58+AB58+AD58+AF58+AH58</f>
        <v>0</v>
      </c>
      <c r="M58" s="143">
        <f t="shared" ref="M58:M60" si="157">H58-L58</f>
        <v>0</v>
      </c>
      <c r="O58" s="116">
        <f>SUMIF('1. ZoR'!$C$4:$C$200,$A58,'1. ZoR'!$E$4:$E$200)</f>
        <v>0</v>
      </c>
      <c r="P58" s="23">
        <f t="shared" ref="P58:AH60" si="158">O58*$F58</f>
        <v>0</v>
      </c>
      <c r="Q58" s="116">
        <f>SUMIF('2. ZoR'!$C$4:$C$200,$A58,'2. ZoR'!$E$4:$E$200)</f>
        <v>0</v>
      </c>
      <c r="R58" s="23">
        <f t="shared" si="158"/>
        <v>0</v>
      </c>
      <c r="S58" s="116">
        <f>SUMIF('3. ZoR'!$C$4:$C$200,$A58,'3. ZoR'!$E$4:$E$200)</f>
        <v>0</v>
      </c>
      <c r="T58" s="23">
        <f t="shared" si="158"/>
        <v>0</v>
      </c>
      <c r="U58" s="116">
        <f>SUMIF('4. ZoR'!$C$4:$C$200,$A58,'4. ZoR'!$E$4:$E$200)</f>
        <v>0</v>
      </c>
      <c r="V58" s="23">
        <f t="shared" si="158"/>
        <v>0</v>
      </c>
      <c r="W58" s="116">
        <f>SUMIF('5. ZoR'!$C$4:$C$200,$A58,'5. ZoR'!$E$4:$E$200)</f>
        <v>0</v>
      </c>
      <c r="X58" s="23">
        <f t="shared" si="158"/>
        <v>0</v>
      </c>
      <c r="Y58" s="116">
        <f>SUMIF('6. ZoR'!$C$4:$C$200,$A58,'6. ZoR'!$E$4:$E$200)</f>
        <v>0</v>
      </c>
      <c r="Z58" s="23">
        <f t="shared" si="158"/>
        <v>0</v>
      </c>
      <c r="AA58" s="116">
        <f>SUMIF('7. ZoR'!$C$4:$C$200,$A58,'7. ZoR'!$E$4:$E$200)</f>
        <v>0</v>
      </c>
      <c r="AB58" s="23">
        <f t="shared" si="158"/>
        <v>0</v>
      </c>
      <c r="AC58" s="116">
        <f>SUMIF('8. ZoR'!$C$4:$C$200,$A58,'8. ZoR'!$E$4:$E$200)</f>
        <v>0</v>
      </c>
      <c r="AD58" s="23">
        <f t="shared" si="158"/>
        <v>0</v>
      </c>
      <c r="AE58" s="116">
        <f>SUMIF('9. ZoR'!$C$4:$C$200,$A58,'9. ZoR'!$E$4:$E$200)</f>
        <v>0</v>
      </c>
      <c r="AF58" s="23">
        <f t="shared" si="158"/>
        <v>0</v>
      </c>
      <c r="AG58" s="116">
        <f>SUMIF('10. ZoR'!$C$4:$C$200,$A58,'10. ZoR'!$E$4:$E$200)</f>
        <v>0</v>
      </c>
      <c r="AH58" s="23">
        <f t="shared" si="158"/>
        <v>0</v>
      </c>
    </row>
    <row r="59" spans="1:34">
      <c r="A59" s="13" t="str">
        <f>IF(C57="","",CONCATENATE(B57,"_",C57,"_",D57,"_",E59))</f>
        <v/>
      </c>
      <c r="B59" s="230"/>
      <c r="C59" s="222"/>
      <c r="D59" s="222"/>
      <c r="E59" s="39" t="s">
        <v>268</v>
      </c>
      <c r="F59" s="22">
        <f>IF(C57="",0,IF(D57="",0,VLOOKUP(D57,Data!$B:$D,3,FALSE)))</f>
        <v>0</v>
      </c>
      <c r="G59" s="107"/>
      <c r="H59" s="23">
        <f t="shared" si="153"/>
        <v>0</v>
      </c>
      <c r="I59" s="137">
        <f>IF(OR(D57=Data!$G$3,D57=Data!$G$4,D57=Data!$G$5,D57=Data!$G$6,D57=Data!$G$7,D57=Data!$G$8,D57=Data!$G$9,D57=Data!$G$10,D57=Data!$G$11,D57=Data!$G$12,D57=Data!$G$13,D57=Data!$G$14,D57=Data!$G$15,D57=Data!$G$16,D57=Data!$G$17,D57=Data!$G$18,D57=Data!$G$19,D57=Data!$G$20,D57=Data!$G$21,D57=Data!$G$22,D57=Data!$G$23,D57=Data!$G$24,D57=Data!$G$25,D57=Data!$G$26,D57=Data!$G$27,D57=Data!$G$28,D57=Data!$G$29,D57=Data!$G$30),1,0)</f>
        <v>0</v>
      </c>
      <c r="J59" s="111">
        <f t="shared" si="154"/>
        <v>0</v>
      </c>
      <c r="K59" s="112">
        <f t="shared" si="155"/>
        <v>0</v>
      </c>
      <c r="L59" s="41">
        <f t="shared" si="156"/>
        <v>0</v>
      </c>
      <c r="M59" s="143">
        <f t="shared" si="157"/>
        <v>0</v>
      </c>
      <c r="O59" s="116">
        <f>SUMIF('1. ZoR'!$C$4:$C$200,$A59,'1. ZoR'!$E$4:$E$200)</f>
        <v>0</v>
      </c>
      <c r="P59" s="23">
        <f t="shared" si="158"/>
        <v>0</v>
      </c>
      <c r="Q59" s="116">
        <f>SUMIF('2. ZoR'!$C$4:$C$200,$A59,'2. ZoR'!$E$4:$E$200)</f>
        <v>0</v>
      </c>
      <c r="R59" s="23">
        <f t="shared" si="158"/>
        <v>0</v>
      </c>
      <c r="S59" s="116">
        <f>SUMIF('3. ZoR'!$C$4:$C$200,$A59,'3. ZoR'!$E$4:$E$200)</f>
        <v>0</v>
      </c>
      <c r="T59" s="23">
        <f t="shared" si="158"/>
        <v>0</v>
      </c>
      <c r="U59" s="116">
        <f>SUMIF('4. ZoR'!$C$4:$C$200,$A59,'4. ZoR'!$E$4:$E$200)</f>
        <v>0</v>
      </c>
      <c r="V59" s="23">
        <f t="shared" si="158"/>
        <v>0</v>
      </c>
      <c r="W59" s="116">
        <f>SUMIF('5. ZoR'!$C$4:$C$200,$A59,'5. ZoR'!$E$4:$E$200)</f>
        <v>0</v>
      </c>
      <c r="X59" s="23">
        <f t="shared" si="158"/>
        <v>0</v>
      </c>
      <c r="Y59" s="116">
        <f>SUMIF('6. ZoR'!$C$4:$C$200,$A59,'6. ZoR'!$E$4:$E$200)</f>
        <v>0</v>
      </c>
      <c r="Z59" s="23">
        <f t="shared" si="158"/>
        <v>0</v>
      </c>
      <c r="AA59" s="116">
        <f>SUMIF('7. ZoR'!$C$4:$C$200,$A59,'7. ZoR'!$E$4:$E$200)</f>
        <v>0</v>
      </c>
      <c r="AB59" s="23">
        <f t="shared" si="158"/>
        <v>0</v>
      </c>
      <c r="AC59" s="116">
        <f>SUMIF('8. ZoR'!$C$4:$C$200,$A59,'8. ZoR'!$E$4:$E$200)</f>
        <v>0</v>
      </c>
      <c r="AD59" s="23">
        <f t="shared" si="158"/>
        <v>0</v>
      </c>
      <c r="AE59" s="116">
        <f>SUMIF('9. ZoR'!$C$4:$C$200,$A59,'9. ZoR'!$E$4:$E$200)</f>
        <v>0</v>
      </c>
      <c r="AF59" s="23">
        <f t="shared" si="158"/>
        <v>0</v>
      </c>
      <c r="AG59" s="116">
        <f>SUMIF('10. ZoR'!$C$4:$C$200,$A59,'10. ZoR'!$E$4:$E$200)</f>
        <v>0</v>
      </c>
      <c r="AH59" s="23">
        <f t="shared" si="158"/>
        <v>0</v>
      </c>
    </row>
    <row r="60" spans="1:34">
      <c r="A60" s="13" t="str">
        <f>IF(C57="","",CONCATENATE(B57,"_",C57,"_",D57,"_",E60))</f>
        <v/>
      </c>
      <c r="B60" s="230"/>
      <c r="C60" s="222"/>
      <c r="D60" s="222"/>
      <c r="E60" s="39" t="s">
        <v>269</v>
      </c>
      <c r="F60" s="22">
        <f>IF(C57="",0,IF(D57="",0,Data!$K$8))</f>
        <v>0</v>
      </c>
      <c r="G60" s="107"/>
      <c r="H60" s="23">
        <f t="shared" si="153"/>
        <v>0</v>
      </c>
      <c r="I60" s="137">
        <v>1</v>
      </c>
      <c r="J60" s="111">
        <f t="shared" si="154"/>
        <v>0</v>
      </c>
      <c r="K60" s="112">
        <f t="shared" si="155"/>
        <v>0</v>
      </c>
      <c r="L60" s="41">
        <f t="shared" si="156"/>
        <v>0</v>
      </c>
      <c r="M60" s="143">
        <f t="shared" si="157"/>
        <v>0</v>
      </c>
      <c r="O60" s="116">
        <f>SUMIF('1. ZoR'!$C$4:$C$200,$A60,'1. ZoR'!$E$4:$E$200)</f>
        <v>0</v>
      </c>
      <c r="P60" s="23">
        <f t="shared" si="158"/>
        <v>0</v>
      </c>
      <c r="Q60" s="116">
        <f>SUMIF('2. ZoR'!$C$4:$C$200,$A60,'2. ZoR'!$E$4:$E$200)</f>
        <v>0</v>
      </c>
      <c r="R60" s="23">
        <f t="shared" si="158"/>
        <v>0</v>
      </c>
      <c r="S60" s="116">
        <f>SUMIF('3. ZoR'!$C$4:$C$200,$A60,'3. ZoR'!$E$4:$E$200)</f>
        <v>0</v>
      </c>
      <c r="T60" s="23">
        <f t="shared" si="158"/>
        <v>0</v>
      </c>
      <c r="U60" s="116">
        <f>SUMIF('4. ZoR'!$C$4:$C$200,$A60,'4. ZoR'!$E$4:$E$200)</f>
        <v>0</v>
      </c>
      <c r="V60" s="23">
        <f t="shared" si="158"/>
        <v>0</v>
      </c>
      <c r="W60" s="116">
        <f>SUMIF('5. ZoR'!$C$4:$C$200,$A60,'5. ZoR'!$E$4:$E$200)</f>
        <v>0</v>
      </c>
      <c r="X60" s="23">
        <f t="shared" si="158"/>
        <v>0</v>
      </c>
      <c r="Y60" s="116">
        <f>SUMIF('6. ZoR'!$C$4:$C$200,$A60,'6. ZoR'!$E$4:$E$200)</f>
        <v>0</v>
      </c>
      <c r="Z60" s="23">
        <f t="shared" si="158"/>
        <v>0</v>
      </c>
      <c r="AA60" s="116">
        <f>SUMIF('7. ZoR'!$C$4:$C$200,$A60,'7. ZoR'!$E$4:$E$200)</f>
        <v>0</v>
      </c>
      <c r="AB60" s="23">
        <f t="shared" si="158"/>
        <v>0</v>
      </c>
      <c r="AC60" s="116">
        <f>SUMIF('8. ZoR'!$C$4:$C$200,$A60,'8. ZoR'!$E$4:$E$200)</f>
        <v>0</v>
      </c>
      <c r="AD60" s="23">
        <f t="shared" si="158"/>
        <v>0</v>
      </c>
      <c r="AE60" s="116">
        <f>SUMIF('9. ZoR'!$C$4:$C$200,$A60,'9. ZoR'!$E$4:$E$200)</f>
        <v>0</v>
      </c>
      <c r="AF60" s="23">
        <f t="shared" si="158"/>
        <v>0</v>
      </c>
      <c r="AG60" s="116">
        <f>SUMIF('10. ZoR'!$C$4:$C$200,$A60,'10. ZoR'!$E$4:$E$200)</f>
        <v>0</v>
      </c>
      <c r="AH60" s="23">
        <f t="shared" si="158"/>
        <v>0</v>
      </c>
    </row>
    <row r="61" spans="1:34">
      <c r="B61" s="230"/>
      <c r="C61" s="219" t="str">
        <f>CONCATENATE("Celkem za"," ",C57," - ",D57)</f>
        <v xml:space="preserve">Celkem za  - </v>
      </c>
      <c r="D61" s="220"/>
      <c r="E61" s="220"/>
      <c r="F61" s="220"/>
      <c r="G61" s="221"/>
      <c r="H61" s="101">
        <f>SUM(H57:H60)</f>
        <v>0</v>
      </c>
      <c r="I61" s="139"/>
      <c r="J61" s="109">
        <f t="shared" ref="J61:Q61" si="159">SUM(J57:J60)</f>
        <v>0</v>
      </c>
      <c r="K61" s="113">
        <f t="shared" si="159"/>
        <v>0</v>
      </c>
      <c r="L61" s="43">
        <f t="shared" si="159"/>
        <v>0</v>
      </c>
      <c r="M61" s="144">
        <f t="shared" si="159"/>
        <v>0</v>
      </c>
      <c r="O61" s="115">
        <f t="shared" si="159"/>
        <v>0</v>
      </c>
      <c r="P61" s="101">
        <f t="shared" si="159"/>
        <v>0</v>
      </c>
      <c r="Q61" s="115">
        <f t="shared" si="159"/>
        <v>0</v>
      </c>
      <c r="R61" s="101">
        <f t="shared" ref="R61" si="160">SUM(R57:R60)</f>
        <v>0</v>
      </c>
      <c r="S61" s="115">
        <f>SUM(S57:S60)</f>
        <v>0</v>
      </c>
      <c r="T61" s="101">
        <f t="shared" ref="T61:V61" si="161">SUM(T57:T60)</f>
        <v>0</v>
      </c>
      <c r="U61" s="115">
        <f>SUM(U57:U60)</f>
        <v>0</v>
      </c>
      <c r="V61" s="101">
        <f t="shared" si="161"/>
        <v>0</v>
      </c>
      <c r="W61" s="115">
        <f>SUM(W57:W60)</f>
        <v>0</v>
      </c>
      <c r="X61" s="101">
        <f t="shared" ref="X61" si="162">SUM(X57:X60)</f>
        <v>0</v>
      </c>
      <c r="Y61" s="115">
        <f>SUM(Y57:Y60)</f>
        <v>0</v>
      </c>
      <c r="Z61" s="101">
        <f t="shared" ref="Z61" si="163">SUM(Z57:Z60)</f>
        <v>0</v>
      </c>
      <c r="AA61" s="115">
        <f>SUM(AA57:AA60)</f>
        <v>0</v>
      </c>
      <c r="AB61" s="101">
        <f t="shared" ref="AB61" si="164">SUM(AB57:AB60)</f>
        <v>0</v>
      </c>
      <c r="AC61" s="115">
        <f>SUM(AC57:AC60)</f>
        <v>0</v>
      </c>
      <c r="AD61" s="101">
        <f t="shared" ref="AD61" si="165">SUM(AD57:AD60)</f>
        <v>0</v>
      </c>
      <c r="AE61" s="115">
        <f>SUM(AE57:AE60)</f>
        <v>0</v>
      </c>
      <c r="AF61" s="101">
        <f t="shared" ref="AF61" si="166">SUM(AF57:AF60)</f>
        <v>0</v>
      </c>
      <c r="AG61" s="115">
        <f>SUM(AG57:AG60)</f>
        <v>0</v>
      </c>
      <c r="AH61" s="101">
        <f t="shared" ref="AH61" si="167">SUM(AH57:AH60)</f>
        <v>0</v>
      </c>
    </row>
    <row r="62" spans="1:34">
      <c r="A62" s="13" t="str">
        <f>IF(C62="","",CONCATENATE(B62,"_",C62,"_",D62,"_",E62))</f>
        <v/>
      </c>
      <c r="B62" s="230">
        <v>12</v>
      </c>
      <c r="C62" s="222"/>
      <c r="D62" s="222"/>
      <c r="E62" s="40" t="s">
        <v>2</v>
      </c>
      <c r="F62" s="41">
        <f>IF(C62="",0,IF(D62="",0,VLOOKUP(D62,Data!$B:$D,3,FALSE)))</f>
        <v>0</v>
      </c>
      <c r="G62" s="107"/>
      <c r="H62" s="23">
        <f>IF(G62="",0,F62*G62)</f>
        <v>0</v>
      </c>
      <c r="I62" s="137">
        <f>IF(OR(D62=Data!$G$3,D62=Data!$G$4,D62=Data!$G$5,D62=Data!$G$6,D62=Data!$G$7,D62=Data!$G$8,D62=Data!$G$9,D62=Data!$G$10,D62=Data!$G$11,D62=Data!$G$12,D62=Data!$G$13,D62=Data!$G$14,D62=Data!$G$15,D62=Data!$G$16,D62=Data!$G$17,D62=Data!$G$18,D62=Data!$G$19,D62=Data!$G$20,D62=Data!$G$21,D62=Data!$G$22,D62=Data!$G$23,D62=Data!$G$24,D62=Data!$G$25,D62=Data!$G$26,D62=Data!$G$27,D62=Data!$G$28,D62=Data!$G$29,D62=Data!$G$30),1,0)</f>
        <v>0</v>
      </c>
      <c r="J62" s="111">
        <f>O62+Q62+S62+U62+W62+Y62+AA62+AC62+AE62+AG62</f>
        <v>0</v>
      </c>
      <c r="K62" s="112">
        <f>G62-J62</f>
        <v>0</v>
      </c>
      <c r="L62" s="41">
        <f>P62+R62+T62+V62+X62+Z62+AB62+AD62+AF62+AH62</f>
        <v>0</v>
      </c>
      <c r="M62" s="143">
        <f>H62-L62</f>
        <v>0</v>
      </c>
      <c r="O62" s="116">
        <f>SUMIF('1. ZoR'!$C$4:$C$200,$A62,'1. ZoR'!$E$4:$E$200)</f>
        <v>0</v>
      </c>
      <c r="P62" s="23">
        <f>O62*$F62</f>
        <v>0</v>
      </c>
      <c r="Q62" s="116">
        <f>SUMIF('2. ZoR'!$C$4:$C$200,$A62,'2. ZoR'!$E$4:$E$200)</f>
        <v>0</v>
      </c>
      <c r="R62" s="23">
        <f>Q62*$F62</f>
        <v>0</v>
      </c>
      <c r="S62" s="116">
        <f>SUMIF('3. ZoR'!$C$4:$C$200,$A62,'3. ZoR'!$E$4:$E$200)</f>
        <v>0</v>
      </c>
      <c r="T62" s="23">
        <f>S62*$F62</f>
        <v>0</v>
      </c>
      <c r="U62" s="116">
        <f>SUMIF('4. ZoR'!$C$4:$C$200,$A62,'4. ZoR'!$E$4:$E$200)</f>
        <v>0</v>
      </c>
      <c r="V62" s="23">
        <f>U62*$F62</f>
        <v>0</v>
      </c>
      <c r="W62" s="116">
        <f>SUMIF('5. ZoR'!$C$4:$C$200,$A62,'5. ZoR'!$E$4:$E$200)</f>
        <v>0</v>
      </c>
      <c r="X62" s="23">
        <f>W62*$F62</f>
        <v>0</v>
      </c>
      <c r="Y62" s="116">
        <f>SUMIF('6. ZoR'!$C$4:$C$200,$A62,'6. ZoR'!$E$4:$E$200)</f>
        <v>0</v>
      </c>
      <c r="Z62" s="23">
        <f>Y62*$F62</f>
        <v>0</v>
      </c>
      <c r="AA62" s="116">
        <f>SUMIF('7. ZoR'!$C$4:$C$200,$A62,'7. ZoR'!$E$4:$E$200)</f>
        <v>0</v>
      </c>
      <c r="AB62" s="23">
        <f>AA62*$F62</f>
        <v>0</v>
      </c>
      <c r="AC62" s="116">
        <f>SUMIF('8. ZoR'!$C$4:$C$200,$A62,'8. ZoR'!$E$4:$E$200)</f>
        <v>0</v>
      </c>
      <c r="AD62" s="23">
        <f>AC62*$F62</f>
        <v>0</v>
      </c>
      <c r="AE62" s="116">
        <f>SUMIF('9. ZoR'!$C$4:$C$200,$A62,'9. ZoR'!$E$4:$E$200)</f>
        <v>0</v>
      </c>
      <c r="AF62" s="23">
        <f>AE62*$F62</f>
        <v>0</v>
      </c>
      <c r="AG62" s="116">
        <f>SUMIF('10. ZoR'!$C$4:$C$200,$A62,'10. ZoR'!$E$4:$E$200)</f>
        <v>0</v>
      </c>
      <c r="AH62" s="23">
        <f>AG62*$F62</f>
        <v>0</v>
      </c>
    </row>
    <row r="63" spans="1:34">
      <c r="A63" s="13" t="str">
        <f>IF(C62="","",CONCATENATE(B62,"_",C62,"_",D62,"_",E63))</f>
        <v/>
      </c>
      <c r="B63" s="230"/>
      <c r="C63" s="222"/>
      <c r="D63" s="222"/>
      <c r="E63" s="39" t="s">
        <v>267</v>
      </c>
      <c r="F63" s="22">
        <f>IF(C62="",0,IF(D62="",0,VLOOKUP(D62,Data!$B:$D,3,FALSE)))</f>
        <v>0</v>
      </c>
      <c r="G63" s="107"/>
      <c r="H63" s="23">
        <f t="shared" ref="H63:H65" si="168">IF(G63="",0,F63*G63)</f>
        <v>0</v>
      </c>
      <c r="I63" s="137">
        <f>IF(OR(D62=Data!$G$3,D62=Data!$G$4,D62=Data!$G$5,D62=Data!$G$6,D62=Data!$G$7,D62=Data!$G$8,D62=Data!$G$9,D62=Data!$G$10,D62=Data!$G$11,D62=Data!$G$12,D62=Data!$G$13,D62=Data!$G$14,D62=Data!$G$15,D62=Data!$G$16,D62=Data!$G$17,D62=Data!$G$18,D62=Data!$G$19,D62=Data!$G$20,D62=Data!$G$21,D62=Data!$G$22,D62=Data!$G$23,D62=Data!$G$24,D62=Data!$G$25,D62=Data!$G$26,D62=Data!$G$27,D62=Data!$G$28,D62=Data!$G$29,D62=Data!$G$30),1,0)</f>
        <v>0</v>
      </c>
      <c r="J63" s="111">
        <f t="shared" ref="J63:J65" si="169">O63+Q63+S63+U63+W63+Y63+AA63+AC63+AE63+AG63</f>
        <v>0</v>
      </c>
      <c r="K63" s="112">
        <f t="shared" ref="K63:K65" si="170">G63-J63</f>
        <v>0</v>
      </c>
      <c r="L63" s="41">
        <f t="shared" ref="L63:L65" si="171">P63+R63+T63+V63+X63+Z63+AB63+AD63+AF63+AH63</f>
        <v>0</v>
      </c>
      <c r="M63" s="143">
        <f t="shared" ref="M63:M65" si="172">H63-L63</f>
        <v>0</v>
      </c>
      <c r="O63" s="116">
        <f>SUMIF('1. ZoR'!$C$4:$C$200,$A63,'1. ZoR'!$E$4:$E$200)</f>
        <v>0</v>
      </c>
      <c r="P63" s="23">
        <f t="shared" ref="P63:AH65" si="173">O63*$F63</f>
        <v>0</v>
      </c>
      <c r="Q63" s="116">
        <f>SUMIF('2. ZoR'!$C$4:$C$200,$A63,'2. ZoR'!$E$4:$E$200)</f>
        <v>0</v>
      </c>
      <c r="R63" s="23">
        <f t="shared" si="173"/>
        <v>0</v>
      </c>
      <c r="S63" s="116">
        <f>SUMIF('3. ZoR'!$C$4:$C$200,$A63,'3. ZoR'!$E$4:$E$200)</f>
        <v>0</v>
      </c>
      <c r="T63" s="23">
        <f t="shared" si="173"/>
        <v>0</v>
      </c>
      <c r="U63" s="116">
        <f>SUMIF('4. ZoR'!$C$4:$C$200,$A63,'4. ZoR'!$E$4:$E$200)</f>
        <v>0</v>
      </c>
      <c r="V63" s="23">
        <f t="shared" si="173"/>
        <v>0</v>
      </c>
      <c r="W63" s="116">
        <f>SUMIF('5. ZoR'!$C$4:$C$200,$A63,'5. ZoR'!$E$4:$E$200)</f>
        <v>0</v>
      </c>
      <c r="X63" s="23">
        <f t="shared" si="173"/>
        <v>0</v>
      </c>
      <c r="Y63" s="116">
        <f>SUMIF('6. ZoR'!$C$4:$C$200,$A63,'6. ZoR'!$E$4:$E$200)</f>
        <v>0</v>
      </c>
      <c r="Z63" s="23">
        <f t="shared" si="173"/>
        <v>0</v>
      </c>
      <c r="AA63" s="116">
        <f>SUMIF('7. ZoR'!$C$4:$C$200,$A63,'7. ZoR'!$E$4:$E$200)</f>
        <v>0</v>
      </c>
      <c r="AB63" s="23">
        <f t="shared" si="173"/>
        <v>0</v>
      </c>
      <c r="AC63" s="116">
        <f>SUMIF('8. ZoR'!$C$4:$C$200,$A63,'8. ZoR'!$E$4:$E$200)</f>
        <v>0</v>
      </c>
      <c r="AD63" s="23">
        <f t="shared" si="173"/>
        <v>0</v>
      </c>
      <c r="AE63" s="116">
        <f>SUMIF('9. ZoR'!$C$4:$C$200,$A63,'9. ZoR'!$E$4:$E$200)</f>
        <v>0</v>
      </c>
      <c r="AF63" s="23">
        <f t="shared" si="173"/>
        <v>0</v>
      </c>
      <c r="AG63" s="116">
        <f>SUMIF('10. ZoR'!$C$4:$C$200,$A63,'10. ZoR'!$E$4:$E$200)</f>
        <v>0</v>
      </c>
      <c r="AH63" s="23">
        <f t="shared" si="173"/>
        <v>0</v>
      </c>
    </row>
    <row r="64" spans="1:34">
      <c r="A64" s="13" t="str">
        <f>IF(C62="","",CONCATENATE(B62,"_",C62,"_",D62,"_",E64))</f>
        <v/>
      </c>
      <c r="B64" s="230"/>
      <c r="C64" s="222"/>
      <c r="D64" s="222"/>
      <c r="E64" s="39" t="s">
        <v>268</v>
      </c>
      <c r="F64" s="22">
        <f>IF(C62="",0,IF(D62="",0,VLOOKUP(D62,Data!$B:$D,3,FALSE)))</f>
        <v>0</v>
      </c>
      <c r="G64" s="107"/>
      <c r="H64" s="23">
        <f t="shared" si="168"/>
        <v>0</v>
      </c>
      <c r="I64" s="137">
        <f>IF(OR(D62=Data!$G$3,D62=Data!$G$4,D62=Data!$G$5,D62=Data!$G$6,D62=Data!$G$7,D62=Data!$G$8,D62=Data!$G$9,D62=Data!$G$10,D62=Data!$G$11,D62=Data!$G$12,D62=Data!$G$13,D62=Data!$G$14,D62=Data!$G$15,D62=Data!$G$16,D62=Data!$G$17,D62=Data!$G$18,D62=Data!$G$19,D62=Data!$G$20,D62=Data!$G$21,D62=Data!$G$22,D62=Data!$G$23,D62=Data!$G$24,D62=Data!$G$25,D62=Data!$G$26,D62=Data!$G$27,D62=Data!$G$28,D62=Data!$G$29,D62=Data!$G$30),1,0)</f>
        <v>0</v>
      </c>
      <c r="J64" s="111">
        <f t="shared" si="169"/>
        <v>0</v>
      </c>
      <c r="K64" s="112">
        <f t="shared" si="170"/>
        <v>0</v>
      </c>
      <c r="L64" s="41">
        <f t="shared" si="171"/>
        <v>0</v>
      </c>
      <c r="M64" s="143">
        <f t="shared" si="172"/>
        <v>0</v>
      </c>
      <c r="O64" s="116">
        <f>SUMIF('1. ZoR'!$C$4:$C$200,$A64,'1. ZoR'!$E$4:$E$200)</f>
        <v>0</v>
      </c>
      <c r="P64" s="23">
        <f t="shared" si="173"/>
        <v>0</v>
      </c>
      <c r="Q64" s="116">
        <f>SUMIF('2. ZoR'!$C$4:$C$200,$A64,'2. ZoR'!$E$4:$E$200)</f>
        <v>0</v>
      </c>
      <c r="R64" s="23">
        <f t="shared" si="173"/>
        <v>0</v>
      </c>
      <c r="S64" s="116">
        <f>SUMIF('3. ZoR'!$C$4:$C$200,$A64,'3. ZoR'!$E$4:$E$200)</f>
        <v>0</v>
      </c>
      <c r="T64" s="23">
        <f t="shared" si="173"/>
        <v>0</v>
      </c>
      <c r="U64" s="116">
        <f>SUMIF('4. ZoR'!$C$4:$C$200,$A64,'4. ZoR'!$E$4:$E$200)</f>
        <v>0</v>
      </c>
      <c r="V64" s="23">
        <f t="shared" si="173"/>
        <v>0</v>
      </c>
      <c r="W64" s="116">
        <f>SUMIF('5. ZoR'!$C$4:$C$200,$A64,'5. ZoR'!$E$4:$E$200)</f>
        <v>0</v>
      </c>
      <c r="X64" s="23">
        <f t="shared" si="173"/>
        <v>0</v>
      </c>
      <c r="Y64" s="116">
        <f>SUMIF('6. ZoR'!$C$4:$C$200,$A64,'6. ZoR'!$E$4:$E$200)</f>
        <v>0</v>
      </c>
      <c r="Z64" s="23">
        <f t="shared" si="173"/>
        <v>0</v>
      </c>
      <c r="AA64" s="116">
        <f>SUMIF('7. ZoR'!$C$4:$C$200,$A64,'7. ZoR'!$E$4:$E$200)</f>
        <v>0</v>
      </c>
      <c r="AB64" s="23">
        <f t="shared" si="173"/>
        <v>0</v>
      </c>
      <c r="AC64" s="116">
        <f>SUMIF('8. ZoR'!$C$4:$C$200,$A64,'8. ZoR'!$E$4:$E$200)</f>
        <v>0</v>
      </c>
      <c r="AD64" s="23">
        <f t="shared" si="173"/>
        <v>0</v>
      </c>
      <c r="AE64" s="116">
        <f>SUMIF('9. ZoR'!$C$4:$C$200,$A64,'9. ZoR'!$E$4:$E$200)</f>
        <v>0</v>
      </c>
      <c r="AF64" s="23">
        <f t="shared" si="173"/>
        <v>0</v>
      </c>
      <c r="AG64" s="116">
        <f>SUMIF('10. ZoR'!$C$4:$C$200,$A64,'10. ZoR'!$E$4:$E$200)</f>
        <v>0</v>
      </c>
      <c r="AH64" s="23">
        <f t="shared" si="173"/>
        <v>0</v>
      </c>
    </row>
    <row r="65" spans="1:34">
      <c r="A65" s="13" t="str">
        <f>IF(C62="","",CONCATENATE(B62,"_",C62,"_",D62,"_",E65))</f>
        <v/>
      </c>
      <c r="B65" s="230"/>
      <c r="C65" s="222"/>
      <c r="D65" s="222"/>
      <c r="E65" s="39" t="s">
        <v>269</v>
      </c>
      <c r="F65" s="22">
        <f>IF(C62="",0,IF(D62="",0,Data!$K$8))</f>
        <v>0</v>
      </c>
      <c r="G65" s="107"/>
      <c r="H65" s="23">
        <f t="shared" si="168"/>
        <v>0</v>
      </c>
      <c r="I65" s="137">
        <v>1</v>
      </c>
      <c r="J65" s="111">
        <f t="shared" si="169"/>
        <v>0</v>
      </c>
      <c r="K65" s="112">
        <f t="shared" si="170"/>
        <v>0</v>
      </c>
      <c r="L65" s="41">
        <f t="shared" si="171"/>
        <v>0</v>
      </c>
      <c r="M65" s="143">
        <f t="shared" si="172"/>
        <v>0</v>
      </c>
      <c r="O65" s="116">
        <f>SUMIF('1. ZoR'!$C$4:$C$200,$A65,'1. ZoR'!$E$4:$E$200)</f>
        <v>0</v>
      </c>
      <c r="P65" s="23">
        <f t="shared" si="173"/>
        <v>0</v>
      </c>
      <c r="Q65" s="116">
        <f>SUMIF('2. ZoR'!$C$4:$C$200,$A65,'2. ZoR'!$E$4:$E$200)</f>
        <v>0</v>
      </c>
      <c r="R65" s="23">
        <f t="shared" si="173"/>
        <v>0</v>
      </c>
      <c r="S65" s="116">
        <f>SUMIF('3. ZoR'!$C$4:$C$200,$A65,'3. ZoR'!$E$4:$E$200)</f>
        <v>0</v>
      </c>
      <c r="T65" s="23">
        <f t="shared" si="173"/>
        <v>0</v>
      </c>
      <c r="U65" s="116">
        <f>SUMIF('4. ZoR'!$C$4:$C$200,$A65,'4. ZoR'!$E$4:$E$200)</f>
        <v>0</v>
      </c>
      <c r="V65" s="23">
        <f t="shared" si="173"/>
        <v>0</v>
      </c>
      <c r="W65" s="116">
        <f>SUMIF('5. ZoR'!$C$4:$C$200,$A65,'5. ZoR'!$E$4:$E$200)</f>
        <v>0</v>
      </c>
      <c r="X65" s="23">
        <f t="shared" si="173"/>
        <v>0</v>
      </c>
      <c r="Y65" s="116">
        <f>SUMIF('6. ZoR'!$C$4:$C$200,$A65,'6. ZoR'!$E$4:$E$200)</f>
        <v>0</v>
      </c>
      <c r="Z65" s="23">
        <f t="shared" si="173"/>
        <v>0</v>
      </c>
      <c r="AA65" s="116">
        <f>SUMIF('7. ZoR'!$C$4:$C$200,$A65,'7. ZoR'!$E$4:$E$200)</f>
        <v>0</v>
      </c>
      <c r="AB65" s="23">
        <f t="shared" si="173"/>
        <v>0</v>
      </c>
      <c r="AC65" s="116">
        <f>SUMIF('8. ZoR'!$C$4:$C$200,$A65,'8. ZoR'!$E$4:$E$200)</f>
        <v>0</v>
      </c>
      <c r="AD65" s="23">
        <f t="shared" si="173"/>
        <v>0</v>
      </c>
      <c r="AE65" s="116">
        <f>SUMIF('9. ZoR'!$C$4:$C$200,$A65,'9. ZoR'!$E$4:$E$200)</f>
        <v>0</v>
      </c>
      <c r="AF65" s="23">
        <f t="shared" si="173"/>
        <v>0</v>
      </c>
      <c r="AG65" s="116">
        <f>SUMIF('10. ZoR'!$C$4:$C$200,$A65,'10. ZoR'!$E$4:$E$200)</f>
        <v>0</v>
      </c>
      <c r="AH65" s="23">
        <f t="shared" si="173"/>
        <v>0</v>
      </c>
    </row>
    <row r="66" spans="1:34">
      <c r="B66" s="230"/>
      <c r="C66" s="219" t="str">
        <f>CONCATENATE("Celkem za"," ",C62," - ",D62)</f>
        <v xml:space="preserve">Celkem za  - </v>
      </c>
      <c r="D66" s="220"/>
      <c r="E66" s="220"/>
      <c r="F66" s="220"/>
      <c r="G66" s="221"/>
      <c r="H66" s="101">
        <f>SUM(H62:H65)</f>
        <v>0</v>
      </c>
      <c r="I66" s="139"/>
      <c r="J66" s="109">
        <f t="shared" ref="J66:Q66" si="174">SUM(J62:J65)</f>
        <v>0</v>
      </c>
      <c r="K66" s="113">
        <f t="shared" si="174"/>
        <v>0</v>
      </c>
      <c r="L66" s="43">
        <f t="shared" si="174"/>
        <v>0</v>
      </c>
      <c r="M66" s="144">
        <f t="shared" si="174"/>
        <v>0</v>
      </c>
      <c r="O66" s="115">
        <f t="shared" si="174"/>
        <v>0</v>
      </c>
      <c r="P66" s="101">
        <f t="shared" si="174"/>
        <v>0</v>
      </c>
      <c r="Q66" s="115">
        <f t="shared" si="174"/>
        <v>0</v>
      </c>
      <c r="R66" s="101">
        <f t="shared" ref="R66" si="175">SUM(R62:R65)</f>
        <v>0</v>
      </c>
      <c r="S66" s="115">
        <f>SUM(S62:S65)</f>
        <v>0</v>
      </c>
      <c r="T66" s="101">
        <f t="shared" ref="T66:V66" si="176">SUM(T62:T65)</f>
        <v>0</v>
      </c>
      <c r="U66" s="115">
        <f>SUM(U62:U65)</f>
        <v>0</v>
      </c>
      <c r="V66" s="101">
        <f t="shared" si="176"/>
        <v>0</v>
      </c>
      <c r="W66" s="115">
        <f>SUM(W62:W65)</f>
        <v>0</v>
      </c>
      <c r="X66" s="101">
        <f t="shared" ref="X66" si="177">SUM(X62:X65)</f>
        <v>0</v>
      </c>
      <c r="Y66" s="115">
        <f>SUM(Y62:Y65)</f>
        <v>0</v>
      </c>
      <c r="Z66" s="101">
        <f t="shared" ref="Z66" si="178">SUM(Z62:Z65)</f>
        <v>0</v>
      </c>
      <c r="AA66" s="115">
        <f>SUM(AA62:AA65)</f>
        <v>0</v>
      </c>
      <c r="AB66" s="101">
        <f t="shared" ref="AB66" si="179">SUM(AB62:AB65)</f>
        <v>0</v>
      </c>
      <c r="AC66" s="115">
        <f>SUM(AC62:AC65)</f>
        <v>0</v>
      </c>
      <c r="AD66" s="101">
        <f t="shared" ref="AD66" si="180">SUM(AD62:AD65)</f>
        <v>0</v>
      </c>
      <c r="AE66" s="115">
        <f>SUM(AE62:AE65)</f>
        <v>0</v>
      </c>
      <c r="AF66" s="101">
        <f t="shared" ref="AF66" si="181">SUM(AF62:AF65)</f>
        <v>0</v>
      </c>
      <c r="AG66" s="115">
        <f>SUM(AG62:AG65)</f>
        <v>0</v>
      </c>
      <c r="AH66" s="101">
        <f t="shared" ref="AH66" si="182">SUM(AH62:AH65)</f>
        <v>0</v>
      </c>
    </row>
    <row r="67" spans="1:34">
      <c r="A67" s="13" t="str">
        <f>IF(C67="","",CONCATENATE(B67,"_",C67,"_",D67,"_",E67))</f>
        <v/>
      </c>
      <c r="B67" s="230">
        <v>13</v>
      </c>
      <c r="C67" s="222"/>
      <c r="D67" s="222"/>
      <c r="E67" s="40" t="s">
        <v>2</v>
      </c>
      <c r="F67" s="41">
        <f>IF(C67="",0,IF(D67="",0,VLOOKUP(D67,Data!$B:$D,3,FALSE)))</f>
        <v>0</v>
      </c>
      <c r="G67" s="107"/>
      <c r="H67" s="23">
        <f>IF(G67="",0,F67*G67)</f>
        <v>0</v>
      </c>
      <c r="I67" s="137">
        <f>IF(OR(D67=Data!$G$3,D67=Data!$G$4,D67=Data!$G$5,D67=Data!$G$6,D67=Data!$G$7,D67=Data!$G$8,D67=Data!$G$9,D67=Data!$G$10,D67=Data!$G$11,D67=Data!$G$12,D67=Data!$G$13,D67=Data!$G$14,D67=Data!$G$15,D67=Data!$G$16,D67=Data!$G$17,D67=Data!$G$18,D67=Data!$G$19,D67=Data!$G$20,D67=Data!$G$21,D67=Data!$G$22,D67=Data!$G$23,D67=Data!$G$24,D67=Data!$G$25,D67=Data!$G$26,D67=Data!$G$27,D67=Data!$G$28,D67=Data!$G$29,D67=Data!$G$30),1,0)</f>
        <v>0</v>
      </c>
      <c r="J67" s="111">
        <f>O67+Q67+S67+U67+W67+Y67+AA67+AC67+AE67+AG67</f>
        <v>0</v>
      </c>
      <c r="K67" s="112">
        <f>G67-J67</f>
        <v>0</v>
      </c>
      <c r="L67" s="41">
        <f>P67+R67+T67+V67+X67+Z67+AB67+AD67+AF67+AH67</f>
        <v>0</v>
      </c>
      <c r="M67" s="143">
        <f>H67-L67</f>
        <v>0</v>
      </c>
      <c r="O67" s="116">
        <f>SUMIF('1. ZoR'!$C$4:$C$200,$A67,'1. ZoR'!$E$4:$E$200)</f>
        <v>0</v>
      </c>
      <c r="P67" s="23">
        <f>O67*$F67</f>
        <v>0</v>
      </c>
      <c r="Q67" s="116">
        <f>SUMIF('2. ZoR'!$C$4:$C$200,$A67,'2. ZoR'!$E$4:$E$200)</f>
        <v>0</v>
      </c>
      <c r="R67" s="23">
        <f>Q67*$F67</f>
        <v>0</v>
      </c>
      <c r="S67" s="116">
        <f>SUMIF('3. ZoR'!$C$4:$C$200,$A67,'3. ZoR'!$E$4:$E$200)</f>
        <v>0</v>
      </c>
      <c r="T67" s="23">
        <f>S67*$F67</f>
        <v>0</v>
      </c>
      <c r="U67" s="116">
        <f>SUMIF('4. ZoR'!$C$4:$C$200,$A67,'4. ZoR'!$E$4:$E$200)</f>
        <v>0</v>
      </c>
      <c r="V67" s="23">
        <f>U67*$F67</f>
        <v>0</v>
      </c>
      <c r="W67" s="116">
        <f>SUMIF('5. ZoR'!$C$4:$C$200,$A67,'5. ZoR'!$E$4:$E$200)</f>
        <v>0</v>
      </c>
      <c r="X67" s="23">
        <f>W67*$F67</f>
        <v>0</v>
      </c>
      <c r="Y67" s="116">
        <f>SUMIF('6. ZoR'!$C$4:$C$200,$A67,'6. ZoR'!$E$4:$E$200)</f>
        <v>0</v>
      </c>
      <c r="Z67" s="23">
        <f>Y67*$F67</f>
        <v>0</v>
      </c>
      <c r="AA67" s="116">
        <f>SUMIF('7. ZoR'!$C$4:$C$200,$A67,'7. ZoR'!$E$4:$E$200)</f>
        <v>0</v>
      </c>
      <c r="AB67" s="23">
        <f>AA67*$F67</f>
        <v>0</v>
      </c>
      <c r="AC67" s="116">
        <f>SUMIF('8. ZoR'!$C$4:$C$200,$A67,'8. ZoR'!$E$4:$E$200)</f>
        <v>0</v>
      </c>
      <c r="AD67" s="23">
        <f>AC67*$F67</f>
        <v>0</v>
      </c>
      <c r="AE67" s="116">
        <f>SUMIF('9. ZoR'!$C$4:$C$200,$A67,'9. ZoR'!$E$4:$E$200)</f>
        <v>0</v>
      </c>
      <c r="AF67" s="23">
        <f>AE67*$F67</f>
        <v>0</v>
      </c>
      <c r="AG67" s="116">
        <f>SUMIF('10. ZoR'!$C$4:$C$200,$A67,'10. ZoR'!$E$4:$E$200)</f>
        <v>0</v>
      </c>
      <c r="AH67" s="23">
        <f>AG67*$F67</f>
        <v>0</v>
      </c>
    </row>
    <row r="68" spans="1:34">
      <c r="A68" s="13" t="str">
        <f>IF(C67="","",CONCATENATE(B67,"_",C67,"_",D67,"_",E68))</f>
        <v/>
      </c>
      <c r="B68" s="230"/>
      <c r="C68" s="222"/>
      <c r="D68" s="222"/>
      <c r="E68" s="39" t="s">
        <v>267</v>
      </c>
      <c r="F68" s="22">
        <f>IF(C67="",0,IF(D67="",0,VLOOKUP(D67,Data!$B:$D,3,FALSE)))</f>
        <v>0</v>
      </c>
      <c r="G68" s="107"/>
      <c r="H68" s="23">
        <f t="shared" ref="H68:H70" si="183">IF(G68="",0,F68*G68)</f>
        <v>0</v>
      </c>
      <c r="I68" s="137">
        <f>IF(OR(D67=Data!$G$3,D67=Data!$G$4,D67=Data!$G$5,D67=Data!$G$6,D67=Data!$G$7,D67=Data!$G$8,D67=Data!$G$9,D67=Data!$G$10,D67=Data!$G$11,D67=Data!$G$12,D67=Data!$G$13,D67=Data!$G$14,D67=Data!$G$15,D67=Data!$G$16,D67=Data!$G$17,D67=Data!$G$18,D67=Data!$G$19,D67=Data!$G$20,D67=Data!$G$21,D67=Data!$G$22,D67=Data!$G$23,D67=Data!$G$24,D67=Data!$G$25,D67=Data!$G$26,D67=Data!$G$27,D67=Data!$G$28,D67=Data!$G$29,D67=Data!$G$30),1,0)</f>
        <v>0</v>
      </c>
      <c r="J68" s="111">
        <f t="shared" ref="J68:J70" si="184">O68+Q68+S68+U68+W68+Y68+AA68+AC68+AE68+AG68</f>
        <v>0</v>
      </c>
      <c r="K68" s="112">
        <f t="shared" ref="K68:K70" si="185">G68-J68</f>
        <v>0</v>
      </c>
      <c r="L68" s="41">
        <f t="shared" ref="L68:L70" si="186">P68+R68+T68+V68+X68+Z68+AB68+AD68+AF68+AH68</f>
        <v>0</v>
      </c>
      <c r="M68" s="143">
        <f t="shared" ref="M68:M70" si="187">H68-L68</f>
        <v>0</v>
      </c>
      <c r="O68" s="116">
        <f>SUMIF('1. ZoR'!$C$4:$C$200,$A68,'1. ZoR'!$E$4:$E$200)</f>
        <v>0</v>
      </c>
      <c r="P68" s="23">
        <f t="shared" ref="P68:AH70" si="188">O68*$F68</f>
        <v>0</v>
      </c>
      <c r="Q68" s="116">
        <f>SUMIF('2. ZoR'!$C$4:$C$200,$A68,'2. ZoR'!$E$4:$E$200)</f>
        <v>0</v>
      </c>
      <c r="R68" s="23">
        <f t="shared" si="188"/>
        <v>0</v>
      </c>
      <c r="S68" s="116">
        <f>SUMIF('3. ZoR'!$C$4:$C$200,$A68,'3. ZoR'!$E$4:$E$200)</f>
        <v>0</v>
      </c>
      <c r="T68" s="23">
        <f t="shared" si="188"/>
        <v>0</v>
      </c>
      <c r="U68" s="116">
        <f>SUMIF('4. ZoR'!$C$4:$C$200,$A68,'4. ZoR'!$E$4:$E$200)</f>
        <v>0</v>
      </c>
      <c r="V68" s="23">
        <f t="shared" si="188"/>
        <v>0</v>
      </c>
      <c r="W68" s="116">
        <f>SUMIF('5. ZoR'!$C$4:$C$200,$A68,'5. ZoR'!$E$4:$E$200)</f>
        <v>0</v>
      </c>
      <c r="X68" s="23">
        <f t="shared" si="188"/>
        <v>0</v>
      </c>
      <c r="Y68" s="116">
        <f>SUMIF('6. ZoR'!$C$4:$C$200,$A68,'6. ZoR'!$E$4:$E$200)</f>
        <v>0</v>
      </c>
      <c r="Z68" s="23">
        <f t="shared" si="188"/>
        <v>0</v>
      </c>
      <c r="AA68" s="116">
        <f>SUMIF('7. ZoR'!$C$4:$C$200,$A68,'7. ZoR'!$E$4:$E$200)</f>
        <v>0</v>
      </c>
      <c r="AB68" s="23">
        <f t="shared" si="188"/>
        <v>0</v>
      </c>
      <c r="AC68" s="116">
        <f>SUMIF('8. ZoR'!$C$4:$C$200,$A68,'8. ZoR'!$E$4:$E$200)</f>
        <v>0</v>
      </c>
      <c r="AD68" s="23">
        <f t="shared" si="188"/>
        <v>0</v>
      </c>
      <c r="AE68" s="116">
        <f>SUMIF('9. ZoR'!$C$4:$C$200,$A68,'9. ZoR'!$E$4:$E$200)</f>
        <v>0</v>
      </c>
      <c r="AF68" s="23">
        <f t="shared" si="188"/>
        <v>0</v>
      </c>
      <c r="AG68" s="116">
        <f>SUMIF('10. ZoR'!$C$4:$C$200,$A68,'10. ZoR'!$E$4:$E$200)</f>
        <v>0</v>
      </c>
      <c r="AH68" s="23">
        <f t="shared" si="188"/>
        <v>0</v>
      </c>
    </row>
    <row r="69" spans="1:34">
      <c r="A69" s="13" t="str">
        <f>IF(C67="","",CONCATENATE(B67,"_",C67,"_",D67,"_",E69))</f>
        <v/>
      </c>
      <c r="B69" s="230"/>
      <c r="C69" s="222"/>
      <c r="D69" s="222"/>
      <c r="E69" s="39" t="s">
        <v>268</v>
      </c>
      <c r="F69" s="22">
        <f>IF(C67="",0,IF(D67="",0,VLOOKUP(D67,Data!$B:$D,3,FALSE)))</f>
        <v>0</v>
      </c>
      <c r="G69" s="107"/>
      <c r="H69" s="23">
        <f t="shared" si="183"/>
        <v>0</v>
      </c>
      <c r="I69" s="137">
        <f>IF(OR(D67=Data!$G$3,D67=Data!$G$4,D67=Data!$G$5,D67=Data!$G$6,D67=Data!$G$7,D67=Data!$G$8,D67=Data!$G$9,D67=Data!$G$10,D67=Data!$G$11,D67=Data!$G$12,D67=Data!$G$13,D67=Data!$G$14,D67=Data!$G$15,D67=Data!$G$16,D67=Data!$G$17,D67=Data!$G$18,D67=Data!$G$19,D67=Data!$G$20,D67=Data!$G$21,D67=Data!$G$22,D67=Data!$G$23,D67=Data!$G$24,D67=Data!$G$25,D67=Data!$G$26,D67=Data!$G$27,D67=Data!$G$28,D67=Data!$G$29,D67=Data!$G$30),1,0)</f>
        <v>0</v>
      </c>
      <c r="J69" s="111">
        <f t="shared" si="184"/>
        <v>0</v>
      </c>
      <c r="K69" s="112">
        <f t="shared" si="185"/>
        <v>0</v>
      </c>
      <c r="L69" s="41">
        <f t="shared" si="186"/>
        <v>0</v>
      </c>
      <c r="M69" s="143">
        <f t="shared" si="187"/>
        <v>0</v>
      </c>
      <c r="O69" s="116">
        <f>SUMIF('1. ZoR'!$C$4:$C$200,$A69,'1. ZoR'!$E$4:$E$200)</f>
        <v>0</v>
      </c>
      <c r="P69" s="23">
        <f t="shared" si="188"/>
        <v>0</v>
      </c>
      <c r="Q69" s="116">
        <f>SUMIF('2. ZoR'!$C$4:$C$200,$A69,'2. ZoR'!$E$4:$E$200)</f>
        <v>0</v>
      </c>
      <c r="R69" s="23">
        <f t="shared" si="188"/>
        <v>0</v>
      </c>
      <c r="S69" s="116">
        <f>SUMIF('3. ZoR'!$C$4:$C$200,$A69,'3. ZoR'!$E$4:$E$200)</f>
        <v>0</v>
      </c>
      <c r="T69" s="23">
        <f t="shared" si="188"/>
        <v>0</v>
      </c>
      <c r="U69" s="116">
        <f>SUMIF('4. ZoR'!$C$4:$C$200,$A69,'4. ZoR'!$E$4:$E$200)</f>
        <v>0</v>
      </c>
      <c r="V69" s="23">
        <f t="shared" si="188"/>
        <v>0</v>
      </c>
      <c r="W69" s="116">
        <f>SUMIF('5. ZoR'!$C$4:$C$200,$A69,'5. ZoR'!$E$4:$E$200)</f>
        <v>0</v>
      </c>
      <c r="X69" s="23">
        <f t="shared" si="188"/>
        <v>0</v>
      </c>
      <c r="Y69" s="116">
        <f>SUMIF('6. ZoR'!$C$4:$C$200,$A69,'6. ZoR'!$E$4:$E$200)</f>
        <v>0</v>
      </c>
      <c r="Z69" s="23">
        <f t="shared" si="188"/>
        <v>0</v>
      </c>
      <c r="AA69" s="116">
        <f>SUMIF('7. ZoR'!$C$4:$C$200,$A69,'7. ZoR'!$E$4:$E$200)</f>
        <v>0</v>
      </c>
      <c r="AB69" s="23">
        <f t="shared" si="188"/>
        <v>0</v>
      </c>
      <c r="AC69" s="116">
        <f>SUMIF('8. ZoR'!$C$4:$C$200,$A69,'8. ZoR'!$E$4:$E$200)</f>
        <v>0</v>
      </c>
      <c r="AD69" s="23">
        <f t="shared" si="188"/>
        <v>0</v>
      </c>
      <c r="AE69" s="116">
        <f>SUMIF('9. ZoR'!$C$4:$C$200,$A69,'9. ZoR'!$E$4:$E$200)</f>
        <v>0</v>
      </c>
      <c r="AF69" s="23">
        <f t="shared" si="188"/>
        <v>0</v>
      </c>
      <c r="AG69" s="116">
        <f>SUMIF('10. ZoR'!$C$4:$C$200,$A69,'10. ZoR'!$E$4:$E$200)</f>
        <v>0</v>
      </c>
      <c r="AH69" s="23">
        <f t="shared" si="188"/>
        <v>0</v>
      </c>
    </row>
    <row r="70" spans="1:34">
      <c r="A70" s="13" t="str">
        <f>IF(C67="","",CONCATENATE(B67,"_",C67,"_",D67,"_",E70))</f>
        <v/>
      </c>
      <c r="B70" s="230"/>
      <c r="C70" s="222"/>
      <c r="D70" s="222"/>
      <c r="E70" s="39" t="s">
        <v>269</v>
      </c>
      <c r="F70" s="22">
        <f>IF(C67="",0,IF(D67="",0,Data!$K$8))</f>
        <v>0</v>
      </c>
      <c r="G70" s="107"/>
      <c r="H70" s="23">
        <f t="shared" si="183"/>
        <v>0</v>
      </c>
      <c r="I70" s="137">
        <v>1</v>
      </c>
      <c r="J70" s="111">
        <f t="shared" si="184"/>
        <v>0</v>
      </c>
      <c r="K70" s="112">
        <f t="shared" si="185"/>
        <v>0</v>
      </c>
      <c r="L70" s="41">
        <f t="shared" si="186"/>
        <v>0</v>
      </c>
      <c r="M70" s="143">
        <f t="shared" si="187"/>
        <v>0</v>
      </c>
      <c r="O70" s="116">
        <f>SUMIF('1. ZoR'!$C$4:$C$200,$A70,'1. ZoR'!$E$4:$E$200)</f>
        <v>0</v>
      </c>
      <c r="P70" s="23">
        <f t="shared" si="188"/>
        <v>0</v>
      </c>
      <c r="Q70" s="116">
        <f>SUMIF('2. ZoR'!$C$4:$C$200,$A70,'2. ZoR'!$E$4:$E$200)</f>
        <v>0</v>
      </c>
      <c r="R70" s="23">
        <f t="shared" si="188"/>
        <v>0</v>
      </c>
      <c r="S70" s="116">
        <f>SUMIF('3. ZoR'!$C$4:$C$200,$A70,'3. ZoR'!$E$4:$E$200)</f>
        <v>0</v>
      </c>
      <c r="T70" s="23">
        <f t="shared" si="188"/>
        <v>0</v>
      </c>
      <c r="U70" s="116">
        <f>SUMIF('4. ZoR'!$C$4:$C$200,$A70,'4. ZoR'!$E$4:$E$200)</f>
        <v>0</v>
      </c>
      <c r="V70" s="23">
        <f t="shared" si="188"/>
        <v>0</v>
      </c>
      <c r="W70" s="116">
        <f>SUMIF('5. ZoR'!$C$4:$C$200,$A70,'5. ZoR'!$E$4:$E$200)</f>
        <v>0</v>
      </c>
      <c r="X70" s="23">
        <f t="shared" si="188"/>
        <v>0</v>
      </c>
      <c r="Y70" s="116">
        <f>SUMIF('6. ZoR'!$C$4:$C$200,$A70,'6. ZoR'!$E$4:$E$200)</f>
        <v>0</v>
      </c>
      <c r="Z70" s="23">
        <f t="shared" si="188"/>
        <v>0</v>
      </c>
      <c r="AA70" s="116">
        <f>SUMIF('7. ZoR'!$C$4:$C$200,$A70,'7. ZoR'!$E$4:$E$200)</f>
        <v>0</v>
      </c>
      <c r="AB70" s="23">
        <f t="shared" si="188"/>
        <v>0</v>
      </c>
      <c r="AC70" s="116">
        <f>SUMIF('8. ZoR'!$C$4:$C$200,$A70,'8. ZoR'!$E$4:$E$200)</f>
        <v>0</v>
      </c>
      <c r="AD70" s="23">
        <f t="shared" si="188"/>
        <v>0</v>
      </c>
      <c r="AE70" s="116">
        <f>SUMIF('9. ZoR'!$C$4:$C$200,$A70,'9. ZoR'!$E$4:$E$200)</f>
        <v>0</v>
      </c>
      <c r="AF70" s="23">
        <f t="shared" si="188"/>
        <v>0</v>
      </c>
      <c r="AG70" s="116">
        <f>SUMIF('10. ZoR'!$C$4:$C$200,$A70,'10. ZoR'!$E$4:$E$200)</f>
        <v>0</v>
      </c>
      <c r="AH70" s="23">
        <f t="shared" si="188"/>
        <v>0</v>
      </c>
    </row>
    <row r="71" spans="1:34">
      <c r="B71" s="230"/>
      <c r="C71" s="219" t="str">
        <f>CONCATENATE("Celkem za"," ",C67," - ",D67)</f>
        <v xml:space="preserve">Celkem za  - </v>
      </c>
      <c r="D71" s="220"/>
      <c r="E71" s="220"/>
      <c r="F71" s="220"/>
      <c r="G71" s="221"/>
      <c r="H71" s="101">
        <f>SUM(H67:H70)</f>
        <v>0</v>
      </c>
      <c r="I71" s="139"/>
      <c r="J71" s="109">
        <f t="shared" ref="J71:Q71" si="189">SUM(J67:J70)</f>
        <v>0</v>
      </c>
      <c r="K71" s="113">
        <f t="shared" si="189"/>
        <v>0</v>
      </c>
      <c r="L71" s="43">
        <f t="shared" si="189"/>
        <v>0</v>
      </c>
      <c r="M71" s="144">
        <f t="shared" si="189"/>
        <v>0</v>
      </c>
      <c r="O71" s="115">
        <f t="shared" si="189"/>
        <v>0</v>
      </c>
      <c r="P71" s="101">
        <f t="shared" si="189"/>
        <v>0</v>
      </c>
      <c r="Q71" s="115">
        <f t="shared" si="189"/>
        <v>0</v>
      </c>
      <c r="R71" s="101">
        <f t="shared" ref="R71" si="190">SUM(R67:R70)</f>
        <v>0</v>
      </c>
      <c r="S71" s="115">
        <f>SUM(S67:S70)</f>
        <v>0</v>
      </c>
      <c r="T71" s="101">
        <f t="shared" ref="T71:V71" si="191">SUM(T67:T70)</f>
        <v>0</v>
      </c>
      <c r="U71" s="115">
        <f>SUM(U67:U70)</f>
        <v>0</v>
      </c>
      <c r="V71" s="101">
        <f t="shared" si="191"/>
        <v>0</v>
      </c>
      <c r="W71" s="115">
        <f>SUM(W67:W70)</f>
        <v>0</v>
      </c>
      <c r="X71" s="101">
        <f t="shared" ref="X71" si="192">SUM(X67:X70)</f>
        <v>0</v>
      </c>
      <c r="Y71" s="115">
        <f>SUM(Y67:Y70)</f>
        <v>0</v>
      </c>
      <c r="Z71" s="101">
        <f t="shared" ref="Z71" si="193">SUM(Z67:Z70)</f>
        <v>0</v>
      </c>
      <c r="AA71" s="115">
        <f>SUM(AA67:AA70)</f>
        <v>0</v>
      </c>
      <c r="AB71" s="101">
        <f t="shared" ref="AB71" si="194">SUM(AB67:AB70)</f>
        <v>0</v>
      </c>
      <c r="AC71" s="115">
        <f>SUM(AC67:AC70)</f>
        <v>0</v>
      </c>
      <c r="AD71" s="101">
        <f t="shared" ref="AD71" si="195">SUM(AD67:AD70)</f>
        <v>0</v>
      </c>
      <c r="AE71" s="115">
        <f>SUM(AE67:AE70)</f>
        <v>0</v>
      </c>
      <c r="AF71" s="101">
        <f t="shared" ref="AF71" si="196">SUM(AF67:AF70)</f>
        <v>0</v>
      </c>
      <c r="AG71" s="115">
        <f>SUM(AG67:AG70)</f>
        <v>0</v>
      </c>
      <c r="AH71" s="101">
        <f t="shared" ref="AH71" si="197">SUM(AH67:AH70)</f>
        <v>0</v>
      </c>
    </row>
    <row r="72" spans="1:34">
      <c r="A72" s="13" t="str">
        <f>IF(C72="","",CONCATENATE(B72,"_",C72,"_",D72,"_",E72))</f>
        <v/>
      </c>
      <c r="B72" s="230">
        <v>14</v>
      </c>
      <c r="C72" s="222"/>
      <c r="D72" s="222"/>
      <c r="E72" s="40" t="s">
        <v>2</v>
      </c>
      <c r="F72" s="41">
        <f>IF(C72="",0,IF(D72="",0,VLOOKUP(D72,Data!$B:$D,3,FALSE)))</f>
        <v>0</v>
      </c>
      <c r="G72" s="107"/>
      <c r="H72" s="23">
        <f>IF(G72="",0,F72*G72)</f>
        <v>0</v>
      </c>
      <c r="I72" s="137">
        <f>IF(OR(D72=Data!$G$3,D72=Data!$G$4,D72=Data!$G$5,D72=Data!$G$6,D72=Data!$G$7,D72=Data!$G$8,D72=Data!$G$9,D72=Data!$G$10,D72=Data!$G$11,D72=Data!$G$12,D72=Data!$G$13,D72=Data!$G$14,D72=Data!$G$15,D72=Data!$G$16,D72=Data!$G$17,D72=Data!$G$18,D72=Data!$G$19,D72=Data!$G$20,D72=Data!$G$21,D72=Data!$G$22,D72=Data!$G$23,D72=Data!$G$24,D72=Data!$G$25,D72=Data!$G$26,D72=Data!$G$27,D72=Data!$G$28,D72=Data!$G$29,D72=Data!$G$30),1,0)</f>
        <v>0</v>
      </c>
      <c r="J72" s="111">
        <f>O72+Q72+S72+U72+W72+Y72+AA72+AC72+AE72+AG72</f>
        <v>0</v>
      </c>
      <c r="K72" s="112">
        <f>G72-J72</f>
        <v>0</v>
      </c>
      <c r="L72" s="41">
        <f>P72+R72+T72+V72+X72+Z72+AB72+AD72+AF72+AH72</f>
        <v>0</v>
      </c>
      <c r="M72" s="143">
        <f>H72-L72</f>
        <v>0</v>
      </c>
      <c r="O72" s="116">
        <f>SUMIF('1. ZoR'!$C$4:$C$200,$A72,'1. ZoR'!$E$4:$E$200)</f>
        <v>0</v>
      </c>
      <c r="P72" s="23">
        <f>O72*$F72</f>
        <v>0</v>
      </c>
      <c r="Q72" s="116">
        <f>SUMIF('2. ZoR'!$C$4:$C$200,$A72,'2. ZoR'!$E$4:$E$200)</f>
        <v>0</v>
      </c>
      <c r="R72" s="23">
        <f>Q72*$F72</f>
        <v>0</v>
      </c>
      <c r="S72" s="116">
        <f>SUMIF('3. ZoR'!$C$4:$C$200,$A72,'3. ZoR'!$E$4:$E$200)</f>
        <v>0</v>
      </c>
      <c r="T72" s="23">
        <f>S72*$F72</f>
        <v>0</v>
      </c>
      <c r="U72" s="116">
        <f>SUMIF('4. ZoR'!$C$4:$C$200,$A72,'4. ZoR'!$E$4:$E$200)</f>
        <v>0</v>
      </c>
      <c r="V72" s="23">
        <f>U72*$F72</f>
        <v>0</v>
      </c>
      <c r="W72" s="116">
        <f>SUMIF('5. ZoR'!$C$4:$C$200,$A72,'5. ZoR'!$E$4:$E$200)</f>
        <v>0</v>
      </c>
      <c r="X72" s="23">
        <f>W72*$F72</f>
        <v>0</v>
      </c>
      <c r="Y72" s="116">
        <f>SUMIF('6. ZoR'!$C$4:$C$200,$A72,'6. ZoR'!$E$4:$E$200)</f>
        <v>0</v>
      </c>
      <c r="Z72" s="23">
        <f>Y72*$F72</f>
        <v>0</v>
      </c>
      <c r="AA72" s="116">
        <f>SUMIF('7. ZoR'!$C$4:$C$200,$A72,'7. ZoR'!$E$4:$E$200)</f>
        <v>0</v>
      </c>
      <c r="AB72" s="23">
        <f>AA72*$F72</f>
        <v>0</v>
      </c>
      <c r="AC72" s="116">
        <f>SUMIF('8. ZoR'!$C$4:$C$200,$A72,'8. ZoR'!$E$4:$E$200)</f>
        <v>0</v>
      </c>
      <c r="AD72" s="23">
        <f>AC72*$F72</f>
        <v>0</v>
      </c>
      <c r="AE72" s="116">
        <f>SUMIF('9. ZoR'!$C$4:$C$200,$A72,'9. ZoR'!$E$4:$E$200)</f>
        <v>0</v>
      </c>
      <c r="AF72" s="23">
        <f>AE72*$F72</f>
        <v>0</v>
      </c>
      <c r="AG72" s="116">
        <f>SUMIF('10. ZoR'!$C$4:$C$200,$A72,'10. ZoR'!$E$4:$E$200)</f>
        <v>0</v>
      </c>
      <c r="AH72" s="23">
        <f>AG72*$F72</f>
        <v>0</v>
      </c>
    </row>
    <row r="73" spans="1:34">
      <c r="A73" s="13" t="str">
        <f>IF(C72="","",CONCATENATE(B72,"_",C72,"_",D72,"_",E73))</f>
        <v/>
      </c>
      <c r="B73" s="230"/>
      <c r="C73" s="222"/>
      <c r="D73" s="222"/>
      <c r="E73" s="39" t="s">
        <v>267</v>
      </c>
      <c r="F73" s="22">
        <f>IF(C72="",0,IF(D72="",0,VLOOKUP(D72,Data!$B:$D,3,FALSE)))</f>
        <v>0</v>
      </c>
      <c r="G73" s="107"/>
      <c r="H73" s="23">
        <f t="shared" ref="H73:H75" si="198">IF(G73="",0,F73*G73)</f>
        <v>0</v>
      </c>
      <c r="I73" s="137">
        <f>IF(OR(D72=Data!$G$3,D72=Data!$G$4,D72=Data!$G$5,D72=Data!$G$6,D72=Data!$G$7,D72=Data!$G$8,D72=Data!$G$9,D72=Data!$G$10,D72=Data!$G$11,D72=Data!$G$12,D72=Data!$G$13,D72=Data!$G$14,D72=Data!$G$15,D72=Data!$G$16,D72=Data!$G$17,D72=Data!$G$18,D72=Data!$G$19,D72=Data!$G$20,D72=Data!$G$21,D72=Data!$G$22,D72=Data!$G$23,D72=Data!$G$24,D72=Data!$G$25,D72=Data!$G$26,D72=Data!$G$27,D72=Data!$G$28,D72=Data!$G$29,D72=Data!$G$30),1,0)</f>
        <v>0</v>
      </c>
      <c r="J73" s="111">
        <f t="shared" ref="J73:J75" si="199">O73+Q73+S73+U73+W73+Y73+AA73+AC73+AE73+AG73</f>
        <v>0</v>
      </c>
      <c r="K73" s="112">
        <f t="shared" ref="K73:K75" si="200">G73-J73</f>
        <v>0</v>
      </c>
      <c r="L73" s="41">
        <f t="shared" ref="L73:L75" si="201">P73+R73+T73+V73+X73+Z73+AB73+AD73+AF73+AH73</f>
        <v>0</v>
      </c>
      <c r="M73" s="143">
        <f t="shared" ref="M73:M75" si="202">H73-L73</f>
        <v>0</v>
      </c>
      <c r="O73" s="116">
        <f>SUMIF('1. ZoR'!$C$4:$C$200,$A73,'1. ZoR'!$E$4:$E$200)</f>
        <v>0</v>
      </c>
      <c r="P73" s="23">
        <f t="shared" ref="P73:AH75" si="203">O73*$F73</f>
        <v>0</v>
      </c>
      <c r="Q73" s="116">
        <f>SUMIF('2. ZoR'!$C$4:$C$200,$A73,'2. ZoR'!$E$4:$E$200)</f>
        <v>0</v>
      </c>
      <c r="R73" s="23">
        <f t="shared" si="203"/>
        <v>0</v>
      </c>
      <c r="S73" s="116">
        <f>SUMIF('3. ZoR'!$C$4:$C$200,$A73,'3. ZoR'!$E$4:$E$200)</f>
        <v>0</v>
      </c>
      <c r="T73" s="23">
        <f t="shared" si="203"/>
        <v>0</v>
      </c>
      <c r="U73" s="116">
        <f>SUMIF('4. ZoR'!$C$4:$C$200,$A73,'4. ZoR'!$E$4:$E$200)</f>
        <v>0</v>
      </c>
      <c r="V73" s="23">
        <f t="shared" si="203"/>
        <v>0</v>
      </c>
      <c r="W73" s="116">
        <f>SUMIF('5. ZoR'!$C$4:$C$200,$A73,'5. ZoR'!$E$4:$E$200)</f>
        <v>0</v>
      </c>
      <c r="X73" s="23">
        <f t="shared" si="203"/>
        <v>0</v>
      </c>
      <c r="Y73" s="116">
        <f>SUMIF('6. ZoR'!$C$4:$C$200,$A73,'6. ZoR'!$E$4:$E$200)</f>
        <v>0</v>
      </c>
      <c r="Z73" s="23">
        <f t="shared" si="203"/>
        <v>0</v>
      </c>
      <c r="AA73" s="116">
        <f>SUMIF('7. ZoR'!$C$4:$C$200,$A73,'7. ZoR'!$E$4:$E$200)</f>
        <v>0</v>
      </c>
      <c r="AB73" s="23">
        <f t="shared" si="203"/>
        <v>0</v>
      </c>
      <c r="AC73" s="116">
        <f>SUMIF('8. ZoR'!$C$4:$C$200,$A73,'8. ZoR'!$E$4:$E$200)</f>
        <v>0</v>
      </c>
      <c r="AD73" s="23">
        <f t="shared" si="203"/>
        <v>0</v>
      </c>
      <c r="AE73" s="116">
        <f>SUMIF('9. ZoR'!$C$4:$C$200,$A73,'9. ZoR'!$E$4:$E$200)</f>
        <v>0</v>
      </c>
      <c r="AF73" s="23">
        <f t="shared" si="203"/>
        <v>0</v>
      </c>
      <c r="AG73" s="116">
        <f>SUMIF('10. ZoR'!$C$4:$C$200,$A73,'10. ZoR'!$E$4:$E$200)</f>
        <v>0</v>
      </c>
      <c r="AH73" s="23">
        <f t="shared" si="203"/>
        <v>0</v>
      </c>
    </row>
    <row r="74" spans="1:34">
      <c r="A74" s="13" t="str">
        <f>IF(C72="","",CONCATENATE(B72,"_",C72,"_",D72,"_",E74))</f>
        <v/>
      </c>
      <c r="B74" s="230"/>
      <c r="C74" s="222"/>
      <c r="D74" s="222"/>
      <c r="E74" s="39" t="s">
        <v>268</v>
      </c>
      <c r="F74" s="22">
        <f>IF(C72="",0,IF(D72="",0,VLOOKUP(D72,Data!$B:$D,3,FALSE)))</f>
        <v>0</v>
      </c>
      <c r="G74" s="107"/>
      <c r="H74" s="23">
        <f t="shared" si="198"/>
        <v>0</v>
      </c>
      <c r="I74" s="137">
        <f>IF(OR(D72=Data!$G$3,D72=Data!$G$4,D72=Data!$G$5,D72=Data!$G$6,D72=Data!$G$7,D72=Data!$G$8,D72=Data!$G$9,D72=Data!$G$10,D72=Data!$G$11,D72=Data!$G$12,D72=Data!$G$13,D72=Data!$G$14,D72=Data!$G$15,D72=Data!$G$16,D72=Data!$G$17,D72=Data!$G$18,D72=Data!$G$19,D72=Data!$G$20,D72=Data!$G$21,D72=Data!$G$22,D72=Data!$G$23,D72=Data!$G$24,D72=Data!$G$25,D72=Data!$G$26,D72=Data!$G$27,D72=Data!$G$28,D72=Data!$G$29,D72=Data!$G$30),1,0)</f>
        <v>0</v>
      </c>
      <c r="J74" s="111">
        <f t="shared" si="199"/>
        <v>0</v>
      </c>
      <c r="K74" s="112">
        <f t="shared" si="200"/>
        <v>0</v>
      </c>
      <c r="L74" s="41">
        <f t="shared" si="201"/>
        <v>0</v>
      </c>
      <c r="M74" s="143">
        <f t="shared" si="202"/>
        <v>0</v>
      </c>
      <c r="O74" s="116">
        <f>SUMIF('1. ZoR'!$C$4:$C$200,$A74,'1. ZoR'!$E$4:$E$200)</f>
        <v>0</v>
      </c>
      <c r="P74" s="23">
        <f t="shared" si="203"/>
        <v>0</v>
      </c>
      <c r="Q74" s="116">
        <f>SUMIF('2. ZoR'!$C$4:$C$200,$A74,'2. ZoR'!$E$4:$E$200)</f>
        <v>0</v>
      </c>
      <c r="R74" s="23">
        <f t="shared" si="203"/>
        <v>0</v>
      </c>
      <c r="S74" s="116">
        <f>SUMIF('3. ZoR'!$C$4:$C$200,$A74,'3. ZoR'!$E$4:$E$200)</f>
        <v>0</v>
      </c>
      <c r="T74" s="23">
        <f t="shared" si="203"/>
        <v>0</v>
      </c>
      <c r="U74" s="116">
        <f>SUMIF('4. ZoR'!$C$4:$C$200,$A74,'4. ZoR'!$E$4:$E$200)</f>
        <v>0</v>
      </c>
      <c r="V74" s="23">
        <f t="shared" si="203"/>
        <v>0</v>
      </c>
      <c r="W74" s="116">
        <f>SUMIF('5. ZoR'!$C$4:$C$200,$A74,'5. ZoR'!$E$4:$E$200)</f>
        <v>0</v>
      </c>
      <c r="X74" s="23">
        <f t="shared" si="203"/>
        <v>0</v>
      </c>
      <c r="Y74" s="116">
        <f>SUMIF('6. ZoR'!$C$4:$C$200,$A74,'6. ZoR'!$E$4:$E$200)</f>
        <v>0</v>
      </c>
      <c r="Z74" s="23">
        <f t="shared" si="203"/>
        <v>0</v>
      </c>
      <c r="AA74" s="116">
        <f>SUMIF('7. ZoR'!$C$4:$C$200,$A74,'7. ZoR'!$E$4:$E$200)</f>
        <v>0</v>
      </c>
      <c r="AB74" s="23">
        <f t="shared" si="203"/>
        <v>0</v>
      </c>
      <c r="AC74" s="116">
        <f>SUMIF('8. ZoR'!$C$4:$C$200,$A74,'8. ZoR'!$E$4:$E$200)</f>
        <v>0</v>
      </c>
      <c r="AD74" s="23">
        <f t="shared" si="203"/>
        <v>0</v>
      </c>
      <c r="AE74" s="116">
        <f>SUMIF('9. ZoR'!$C$4:$C$200,$A74,'9. ZoR'!$E$4:$E$200)</f>
        <v>0</v>
      </c>
      <c r="AF74" s="23">
        <f t="shared" si="203"/>
        <v>0</v>
      </c>
      <c r="AG74" s="116">
        <f>SUMIF('10. ZoR'!$C$4:$C$200,$A74,'10. ZoR'!$E$4:$E$200)</f>
        <v>0</v>
      </c>
      <c r="AH74" s="23">
        <f t="shared" si="203"/>
        <v>0</v>
      </c>
    </row>
    <row r="75" spans="1:34">
      <c r="A75" s="13" t="str">
        <f>IF(C72="","",CONCATENATE(B72,"_",C72,"_",D72,"_",E75))</f>
        <v/>
      </c>
      <c r="B75" s="230"/>
      <c r="C75" s="222"/>
      <c r="D75" s="222"/>
      <c r="E75" s="39" t="s">
        <v>269</v>
      </c>
      <c r="F75" s="22">
        <f>IF(C72="",0,IF(D72="",0,Data!$K$8))</f>
        <v>0</v>
      </c>
      <c r="G75" s="107"/>
      <c r="H75" s="23">
        <f t="shared" si="198"/>
        <v>0</v>
      </c>
      <c r="I75" s="137">
        <v>1</v>
      </c>
      <c r="J75" s="111">
        <f t="shared" si="199"/>
        <v>0</v>
      </c>
      <c r="K75" s="112">
        <f t="shared" si="200"/>
        <v>0</v>
      </c>
      <c r="L75" s="41">
        <f t="shared" si="201"/>
        <v>0</v>
      </c>
      <c r="M75" s="143">
        <f t="shared" si="202"/>
        <v>0</v>
      </c>
      <c r="O75" s="116">
        <f>SUMIF('1. ZoR'!$C$4:$C$200,$A75,'1. ZoR'!$E$4:$E$200)</f>
        <v>0</v>
      </c>
      <c r="P75" s="23">
        <f t="shared" si="203"/>
        <v>0</v>
      </c>
      <c r="Q75" s="116">
        <f>SUMIF('2. ZoR'!$C$4:$C$200,$A75,'2. ZoR'!$E$4:$E$200)</f>
        <v>0</v>
      </c>
      <c r="R75" s="23">
        <f t="shared" si="203"/>
        <v>0</v>
      </c>
      <c r="S75" s="116">
        <f>SUMIF('3. ZoR'!$C$4:$C$200,$A75,'3. ZoR'!$E$4:$E$200)</f>
        <v>0</v>
      </c>
      <c r="T75" s="23">
        <f t="shared" si="203"/>
        <v>0</v>
      </c>
      <c r="U75" s="116">
        <f>SUMIF('4. ZoR'!$C$4:$C$200,$A75,'4. ZoR'!$E$4:$E$200)</f>
        <v>0</v>
      </c>
      <c r="V75" s="23">
        <f t="shared" si="203"/>
        <v>0</v>
      </c>
      <c r="W75" s="116">
        <f>SUMIF('5. ZoR'!$C$4:$C$200,$A75,'5. ZoR'!$E$4:$E$200)</f>
        <v>0</v>
      </c>
      <c r="X75" s="23">
        <f t="shared" si="203"/>
        <v>0</v>
      </c>
      <c r="Y75" s="116">
        <f>SUMIF('6. ZoR'!$C$4:$C$200,$A75,'6. ZoR'!$E$4:$E$200)</f>
        <v>0</v>
      </c>
      <c r="Z75" s="23">
        <f t="shared" si="203"/>
        <v>0</v>
      </c>
      <c r="AA75" s="116">
        <f>SUMIF('7. ZoR'!$C$4:$C$200,$A75,'7. ZoR'!$E$4:$E$200)</f>
        <v>0</v>
      </c>
      <c r="AB75" s="23">
        <f t="shared" si="203"/>
        <v>0</v>
      </c>
      <c r="AC75" s="116">
        <f>SUMIF('8. ZoR'!$C$4:$C$200,$A75,'8. ZoR'!$E$4:$E$200)</f>
        <v>0</v>
      </c>
      <c r="AD75" s="23">
        <f t="shared" si="203"/>
        <v>0</v>
      </c>
      <c r="AE75" s="116">
        <f>SUMIF('9. ZoR'!$C$4:$C$200,$A75,'9. ZoR'!$E$4:$E$200)</f>
        <v>0</v>
      </c>
      <c r="AF75" s="23">
        <f t="shared" si="203"/>
        <v>0</v>
      </c>
      <c r="AG75" s="116">
        <f>SUMIF('10. ZoR'!$C$4:$C$200,$A75,'10. ZoR'!$E$4:$E$200)</f>
        <v>0</v>
      </c>
      <c r="AH75" s="23">
        <f t="shared" si="203"/>
        <v>0</v>
      </c>
    </row>
    <row r="76" spans="1:34">
      <c r="B76" s="230"/>
      <c r="C76" s="219" t="str">
        <f>CONCATENATE("Celkem za"," ",C72," - ",D72)</f>
        <v xml:space="preserve">Celkem za  - </v>
      </c>
      <c r="D76" s="220"/>
      <c r="E76" s="220"/>
      <c r="F76" s="220"/>
      <c r="G76" s="221"/>
      <c r="H76" s="101">
        <f>SUM(H72:H75)</f>
        <v>0</v>
      </c>
      <c r="I76" s="139"/>
      <c r="J76" s="109">
        <f t="shared" ref="J76:Q76" si="204">SUM(J72:J75)</f>
        <v>0</v>
      </c>
      <c r="K76" s="113">
        <f t="shared" si="204"/>
        <v>0</v>
      </c>
      <c r="L76" s="43">
        <f t="shared" si="204"/>
        <v>0</v>
      </c>
      <c r="M76" s="144">
        <f t="shared" si="204"/>
        <v>0</v>
      </c>
      <c r="O76" s="115">
        <f t="shared" si="204"/>
        <v>0</v>
      </c>
      <c r="P76" s="101">
        <f t="shared" si="204"/>
        <v>0</v>
      </c>
      <c r="Q76" s="115">
        <f t="shared" si="204"/>
        <v>0</v>
      </c>
      <c r="R76" s="101">
        <f t="shared" ref="R76" si="205">SUM(R72:R75)</f>
        <v>0</v>
      </c>
      <c r="S76" s="115">
        <f>SUM(S72:S75)</f>
        <v>0</v>
      </c>
      <c r="T76" s="101">
        <f t="shared" ref="T76:V76" si="206">SUM(T72:T75)</f>
        <v>0</v>
      </c>
      <c r="U76" s="115">
        <f>SUM(U72:U75)</f>
        <v>0</v>
      </c>
      <c r="V76" s="101">
        <f t="shared" si="206"/>
        <v>0</v>
      </c>
      <c r="W76" s="115">
        <f>SUM(W72:W75)</f>
        <v>0</v>
      </c>
      <c r="X76" s="101">
        <f t="shared" ref="X76" si="207">SUM(X72:X75)</f>
        <v>0</v>
      </c>
      <c r="Y76" s="115">
        <f>SUM(Y72:Y75)</f>
        <v>0</v>
      </c>
      <c r="Z76" s="101">
        <f t="shared" ref="Z76" si="208">SUM(Z72:Z75)</f>
        <v>0</v>
      </c>
      <c r="AA76" s="115">
        <f>SUM(AA72:AA75)</f>
        <v>0</v>
      </c>
      <c r="AB76" s="101">
        <f t="shared" ref="AB76" si="209">SUM(AB72:AB75)</f>
        <v>0</v>
      </c>
      <c r="AC76" s="115">
        <f>SUM(AC72:AC75)</f>
        <v>0</v>
      </c>
      <c r="AD76" s="101">
        <f t="shared" ref="AD76" si="210">SUM(AD72:AD75)</f>
        <v>0</v>
      </c>
      <c r="AE76" s="115">
        <f>SUM(AE72:AE75)</f>
        <v>0</v>
      </c>
      <c r="AF76" s="101">
        <f t="shared" ref="AF76" si="211">SUM(AF72:AF75)</f>
        <v>0</v>
      </c>
      <c r="AG76" s="115">
        <f>SUM(AG72:AG75)</f>
        <v>0</v>
      </c>
      <c r="AH76" s="101">
        <f t="shared" ref="AH76" si="212">SUM(AH72:AH75)</f>
        <v>0</v>
      </c>
    </row>
    <row r="77" spans="1:34">
      <c r="A77" s="13" t="str">
        <f>IF(C77="","",CONCATENATE(B77,"_",C77,"_",D77,"_",E77))</f>
        <v/>
      </c>
      <c r="B77" s="230">
        <v>15</v>
      </c>
      <c r="C77" s="222"/>
      <c r="D77" s="222"/>
      <c r="E77" s="40" t="s">
        <v>2</v>
      </c>
      <c r="F77" s="41">
        <f>IF(C77="",0,IF(D77="",0,VLOOKUP(D77,Data!$B:$D,3,FALSE)))</f>
        <v>0</v>
      </c>
      <c r="G77" s="107"/>
      <c r="H77" s="23">
        <f>IF(G77="",0,F77*G77)</f>
        <v>0</v>
      </c>
      <c r="I77" s="137">
        <f>IF(OR(D77=Data!$G$3,D77=Data!$G$4,D77=Data!$G$5,D77=Data!$G$6,D77=Data!$G$7,D77=Data!$G$8,D77=Data!$G$9,D77=Data!$G$10,D77=Data!$G$11,D77=Data!$G$12,D77=Data!$G$13,D77=Data!$G$14,D77=Data!$G$15,D77=Data!$G$16,D77=Data!$G$17,D77=Data!$G$18,D77=Data!$G$19,D77=Data!$G$20,D77=Data!$G$21,D77=Data!$G$22,D77=Data!$G$23,D77=Data!$G$24,D77=Data!$G$25,D77=Data!$G$26,D77=Data!$G$27,D77=Data!$G$28,D77=Data!$G$29,D77=Data!$G$30),1,0)</f>
        <v>0</v>
      </c>
      <c r="J77" s="111">
        <f>O77+Q77+S77+U77+W77+Y77+AA77+AC77+AE77+AG77</f>
        <v>0</v>
      </c>
      <c r="K77" s="112">
        <f>G77-J77</f>
        <v>0</v>
      </c>
      <c r="L77" s="41">
        <f>P77+R77+T77+V77+X77+Z77+AB77+AD77+AF77+AH77</f>
        <v>0</v>
      </c>
      <c r="M77" s="143">
        <f>H77-L77</f>
        <v>0</v>
      </c>
      <c r="O77" s="116">
        <f>SUMIF('1. ZoR'!$C$4:$C$200,$A77,'1. ZoR'!$E$4:$E$200)</f>
        <v>0</v>
      </c>
      <c r="P77" s="23">
        <f>O77*$F77</f>
        <v>0</v>
      </c>
      <c r="Q77" s="116">
        <f>SUMIF('2. ZoR'!$C$4:$C$200,$A77,'2. ZoR'!$E$4:$E$200)</f>
        <v>0</v>
      </c>
      <c r="R77" s="23">
        <f>Q77*$F77</f>
        <v>0</v>
      </c>
      <c r="S77" s="116">
        <f>SUMIF('3. ZoR'!$C$4:$C$200,$A77,'3. ZoR'!$E$4:$E$200)</f>
        <v>0</v>
      </c>
      <c r="T77" s="23">
        <f>S77*$F77</f>
        <v>0</v>
      </c>
      <c r="U77" s="116">
        <f>SUMIF('4. ZoR'!$C$4:$C$200,$A77,'4. ZoR'!$E$4:$E$200)</f>
        <v>0</v>
      </c>
      <c r="V77" s="23">
        <f>U77*$F77</f>
        <v>0</v>
      </c>
      <c r="W77" s="116">
        <f>SUMIF('5. ZoR'!$C$4:$C$200,$A77,'5. ZoR'!$E$4:$E$200)</f>
        <v>0</v>
      </c>
      <c r="X77" s="23">
        <f>W77*$F77</f>
        <v>0</v>
      </c>
      <c r="Y77" s="116">
        <f>SUMIF('6. ZoR'!$C$4:$C$200,$A77,'6. ZoR'!$E$4:$E$200)</f>
        <v>0</v>
      </c>
      <c r="Z77" s="23">
        <f>Y77*$F77</f>
        <v>0</v>
      </c>
      <c r="AA77" s="116">
        <f>SUMIF('7. ZoR'!$C$4:$C$200,$A77,'7. ZoR'!$E$4:$E$200)</f>
        <v>0</v>
      </c>
      <c r="AB77" s="23">
        <f>AA77*$F77</f>
        <v>0</v>
      </c>
      <c r="AC77" s="116">
        <f>SUMIF('8. ZoR'!$C$4:$C$200,$A77,'8. ZoR'!$E$4:$E$200)</f>
        <v>0</v>
      </c>
      <c r="AD77" s="23">
        <f>AC77*$F77</f>
        <v>0</v>
      </c>
      <c r="AE77" s="116">
        <f>SUMIF('9. ZoR'!$C$4:$C$200,$A77,'9. ZoR'!$E$4:$E$200)</f>
        <v>0</v>
      </c>
      <c r="AF77" s="23">
        <f>AE77*$F77</f>
        <v>0</v>
      </c>
      <c r="AG77" s="116">
        <f>SUMIF('10. ZoR'!$C$4:$C$200,$A77,'10. ZoR'!$E$4:$E$200)</f>
        <v>0</v>
      </c>
      <c r="AH77" s="23">
        <f>AG77*$F77</f>
        <v>0</v>
      </c>
    </row>
    <row r="78" spans="1:34">
      <c r="A78" s="13" t="str">
        <f>IF(C77="","",CONCATENATE(B77,"_",C77,"_",D77,"_",E78))</f>
        <v/>
      </c>
      <c r="B78" s="230"/>
      <c r="C78" s="222"/>
      <c r="D78" s="222"/>
      <c r="E78" s="39" t="s">
        <v>267</v>
      </c>
      <c r="F78" s="22">
        <f>IF(C77="",0,IF(D77="",0,VLOOKUP(D77,Data!$B:$D,3,FALSE)))</f>
        <v>0</v>
      </c>
      <c r="G78" s="107"/>
      <c r="H78" s="23">
        <f t="shared" ref="H78:H80" si="213">IF(G78="",0,F78*G78)</f>
        <v>0</v>
      </c>
      <c r="I78" s="137">
        <f>IF(OR(D77=Data!$G$3,D77=Data!$G$4,D77=Data!$G$5,D77=Data!$G$6,D77=Data!$G$7,D77=Data!$G$8,D77=Data!$G$9,D77=Data!$G$10,D77=Data!$G$11,D77=Data!$G$12,D77=Data!$G$13,D77=Data!$G$14,D77=Data!$G$15,D77=Data!$G$16,D77=Data!$G$17,D77=Data!$G$18,D77=Data!$G$19,D77=Data!$G$20,D77=Data!$G$21,D77=Data!$G$22,D77=Data!$G$23,D77=Data!$G$24,D77=Data!$G$25,D77=Data!$G$26,D77=Data!$G$27,D77=Data!$G$28,D77=Data!$G$29,D77=Data!$G$30),1,0)</f>
        <v>0</v>
      </c>
      <c r="J78" s="111">
        <f t="shared" ref="J78:J80" si="214">O78+Q78+S78+U78+W78+Y78+AA78+AC78+AE78+AG78</f>
        <v>0</v>
      </c>
      <c r="K78" s="112">
        <f t="shared" ref="K78:K80" si="215">G78-J78</f>
        <v>0</v>
      </c>
      <c r="L78" s="41">
        <f t="shared" ref="L78:L80" si="216">P78+R78+T78+V78+X78+Z78+AB78+AD78+AF78+AH78</f>
        <v>0</v>
      </c>
      <c r="M78" s="143">
        <f t="shared" ref="M78:M80" si="217">H78-L78</f>
        <v>0</v>
      </c>
      <c r="O78" s="116">
        <f>SUMIF('1. ZoR'!$C$4:$C$200,$A78,'1. ZoR'!$E$4:$E$200)</f>
        <v>0</v>
      </c>
      <c r="P78" s="23">
        <f t="shared" ref="P78:AH80" si="218">O78*$F78</f>
        <v>0</v>
      </c>
      <c r="Q78" s="116">
        <f>SUMIF('2. ZoR'!$C$4:$C$200,$A78,'2. ZoR'!$E$4:$E$200)</f>
        <v>0</v>
      </c>
      <c r="R78" s="23">
        <f t="shared" si="218"/>
        <v>0</v>
      </c>
      <c r="S78" s="116">
        <f>SUMIF('3. ZoR'!$C$4:$C$200,$A78,'3. ZoR'!$E$4:$E$200)</f>
        <v>0</v>
      </c>
      <c r="T78" s="23">
        <f t="shared" si="218"/>
        <v>0</v>
      </c>
      <c r="U78" s="116">
        <f>SUMIF('4. ZoR'!$C$4:$C$200,$A78,'4. ZoR'!$E$4:$E$200)</f>
        <v>0</v>
      </c>
      <c r="V78" s="23">
        <f t="shared" si="218"/>
        <v>0</v>
      </c>
      <c r="W78" s="116">
        <f>SUMIF('5. ZoR'!$C$4:$C$200,$A78,'5. ZoR'!$E$4:$E$200)</f>
        <v>0</v>
      </c>
      <c r="X78" s="23">
        <f t="shared" si="218"/>
        <v>0</v>
      </c>
      <c r="Y78" s="116">
        <f>SUMIF('6. ZoR'!$C$4:$C$200,$A78,'6. ZoR'!$E$4:$E$200)</f>
        <v>0</v>
      </c>
      <c r="Z78" s="23">
        <f t="shared" si="218"/>
        <v>0</v>
      </c>
      <c r="AA78" s="116">
        <f>SUMIF('7. ZoR'!$C$4:$C$200,$A78,'7. ZoR'!$E$4:$E$200)</f>
        <v>0</v>
      </c>
      <c r="AB78" s="23">
        <f t="shared" si="218"/>
        <v>0</v>
      </c>
      <c r="AC78" s="116">
        <f>SUMIF('8. ZoR'!$C$4:$C$200,$A78,'8. ZoR'!$E$4:$E$200)</f>
        <v>0</v>
      </c>
      <c r="AD78" s="23">
        <f t="shared" si="218"/>
        <v>0</v>
      </c>
      <c r="AE78" s="116">
        <f>SUMIF('9. ZoR'!$C$4:$C$200,$A78,'9. ZoR'!$E$4:$E$200)</f>
        <v>0</v>
      </c>
      <c r="AF78" s="23">
        <f t="shared" si="218"/>
        <v>0</v>
      </c>
      <c r="AG78" s="116">
        <f>SUMIF('10. ZoR'!$C$4:$C$200,$A78,'10. ZoR'!$E$4:$E$200)</f>
        <v>0</v>
      </c>
      <c r="AH78" s="23">
        <f t="shared" si="218"/>
        <v>0</v>
      </c>
    </row>
    <row r="79" spans="1:34">
      <c r="A79" s="13" t="str">
        <f>IF(C77="","",CONCATENATE(B77,"_",C77,"_",D77,"_",E79))</f>
        <v/>
      </c>
      <c r="B79" s="230"/>
      <c r="C79" s="222"/>
      <c r="D79" s="222"/>
      <c r="E79" s="39" t="s">
        <v>268</v>
      </c>
      <c r="F79" s="22">
        <f>IF(C77="",0,IF(D77="",0,VLOOKUP(D77,Data!$B:$D,3,FALSE)))</f>
        <v>0</v>
      </c>
      <c r="G79" s="107"/>
      <c r="H79" s="23">
        <f t="shared" si="213"/>
        <v>0</v>
      </c>
      <c r="I79" s="137">
        <f>IF(OR(D77=Data!$G$3,D77=Data!$G$4,D77=Data!$G$5,D77=Data!$G$6,D77=Data!$G$7,D77=Data!$G$8,D77=Data!$G$9,D77=Data!$G$10,D77=Data!$G$11,D77=Data!$G$12,D77=Data!$G$13,D77=Data!$G$14,D77=Data!$G$15,D77=Data!$G$16,D77=Data!$G$17,D77=Data!$G$18,D77=Data!$G$19,D77=Data!$G$20,D77=Data!$G$21,D77=Data!$G$22,D77=Data!$G$23,D77=Data!$G$24,D77=Data!$G$25,D77=Data!$G$26,D77=Data!$G$27,D77=Data!$G$28,D77=Data!$G$29,D77=Data!$G$30),1,0)</f>
        <v>0</v>
      </c>
      <c r="J79" s="111">
        <f t="shared" si="214"/>
        <v>0</v>
      </c>
      <c r="K79" s="112">
        <f t="shared" si="215"/>
        <v>0</v>
      </c>
      <c r="L79" s="41">
        <f t="shared" si="216"/>
        <v>0</v>
      </c>
      <c r="M79" s="143">
        <f t="shared" si="217"/>
        <v>0</v>
      </c>
      <c r="O79" s="116">
        <f>SUMIF('1. ZoR'!$C$4:$C$200,$A79,'1. ZoR'!$E$4:$E$200)</f>
        <v>0</v>
      </c>
      <c r="P79" s="23">
        <f t="shared" si="218"/>
        <v>0</v>
      </c>
      <c r="Q79" s="116">
        <f>SUMIF('2. ZoR'!$C$4:$C$200,$A79,'2. ZoR'!$E$4:$E$200)</f>
        <v>0</v>
      </c>
      <c r="R79" s="23">
        <f t="shared" si="218"/>
        <v>0</v>
      </c>
      <c r="S79" s="116">
        <f>SUMIF('3. ZoR'!$C$4:$C$200,$A79,'3. ZoR'!$E$4:$E$200)</f>
        <v>0</v>
      </c>
      <c r="T79" s="23">
        <f t="shared" si="218"/>
        <v>0</v>
      </c>
      <c r="U79" s="116">
        <f>SUMIF('4. ZoR'!$C$4:$C$200,$A79,'4. ZoR'!$E$4:$E$200)</f>
        <v>0</v>
      </c>
      <c r="V79" s="23">
        <f t="shared" si="218"/>
        <v>0</v>
      </c>
      <c r="W79" s="116">
        <f>SUMIF('5. ZoR'!$C$4:$C$200,$A79,'5. ZoR'!$E$4:$E$200)</f>
        <v>0</v>
      </c>
      <c r="X79" s="23">
        <f t="shared" si="218"/>
        <v>0</v>
      </c>
      <c r="Y79" s="116">
        <f>SUMIF('6. ZoR'!$C$4:$C$200,$A79,'6. ZoR'!$E$4:$E$200)</f>
        <v>0</v>
      </c>
      <c r="Z79" s="23">
        <f t="shared" si="218"/>
        <v>0</v>
      </c>
      <c r="AA79" s="116">
        <f>SUMIF('7. ZoR'!$C$4:$C$200,$A79,'7. ZoR'!$E$4:$E$200)</f>
        <v>0</v>
      </c>
      <c r="AB79" s="23">
        <f t="shared" si="218"/>
        <v>0</v>
      </c>
      <c r="AC79" s="116">
        <f>SUMIF('8. ZoR'!$C$4:$C$200,$A79,'8. ZoR'!$E$4:$E$200)</f>
        <v>0</v>
      </c>
      <c r="AD79" s="23">
        <f t="shared" si="218"/>
        <v>0</v>
      </c>
      <c r="AE79" s="116">
        <f>SUMIF('9. ZoR'!$C$4:$C$200,$A79,'9. ZoR'!$E$4:$E$200)</f>
        <v>0</v>
      </c>
      <c r="AF79" s="23">
        <f t="shared" si="218"/>
        <v>0</v>
      </c>
      <c r="AG79" s="116">
        <f>SUMIF('10. ZoR'!$C$4:$C$200,$A79,'10. ZoR'!$E$4:$E$200)</f>
        <v>0</v>
      </c>
      <c r="AH79" s="23">
        <f t="shared" si="218"/>
        <v>0</v>
      </c>
    </row>
    <row r="80" spans="1:34">
      <c r="A80" s="13" t="str">
        <f>IF(C77="","",CONCATENATE(B77,"_",C77,"_",D77,"_",E80))</f>
        <v/>
      </c>
      <c r="B80" s="230"/>
      <c r="C80" s="222"/>
      <c r="D80" s="222"/>
      <c r="E80" s="39" t="s">
        <v>269</v>
      </c>
      <c r="F80" s="22">
        <f>IF(C77="",0,IF(D77="",0,Data!$K$8))</f>
        <v>0</v>
      </c>
      <c r="G80" s="107"/>
      <c r="H80" s="23">
        <f t="shared" si="213"/>
        <v>0</v>
      </c>
      <c r="I80" s="137">
        <v>1</v>
      </c>
      <c r="J80" s="111">
        <f t="shared" si="214"/>
        <v>0</v>
      </c>
      <c r="K80" s="112">
        <f t="shared" si="215"/>
        <v>0</v>
      </c>
      <c r="L80" s="41">
        <f t="shared" si="216"/>
        <v>0</v>
      </c>
      <c r="M80" s="143">
        <f t="shared" si="217"/>
        <v>0</v>
      </c>
      <c r="O80" s="116">
        <f>SUMIF('1. ZoR'!$C$4:$C$200,$A80,'1. ZoR'!$E$4:$E$200)</f>
        <v>0</v>
      </c>
      <c r="P80" s="23">
        <f t="shared" si="218"/>
        <v>0</v>
      </c>
      <c r="Q80" s="116">
        <f>SUMIF('2. ZoR'!$C$4:$C$200,$A80,'2. ZoR'!$E$4:$E$200)</f>
        <v>0</v>
      </c>
      <c r="R80" s="23">
        <f t="shared" si="218"/>
        <v>0</v>
      </c>
      <c r="S80" s="116">
        <f>SUMIF('3. ZoR'!$C$4:$C$200,$A80,'3. ZoR'!$E$4:$E$200)</f>
        <v>0</v>
      </c>
      <c r="T80" s="23">
        <f t="shared" si="218"/>
        <v>0</v>
      </c>
      <c r="U80" s="116">
        <f>SUMIF('4. ZoR'!$C$4:$C$200,$A80,'4. ZoR'!$E$4:$E$200)</f>
        <v>0</v>
      </c>
      <c r="V80" s="23">
        <f t="shared" si="218"/>
        <v>0</v>
      </c>
      <c r="W80" s="116">
        <f>SUMIF('5. ZoR'!$C$4:$C$200,$A80,'5. ZoR'!$E$4:$E$200)</f>
        <v>0</v>
      </c>
      <c r="X80" s="23">
        <f t="shared" si="218"/>
        <v>0</v>
      </c>
      <c r="Y80" s="116">
        <f>SUMIF('6. ZoR'!$C$4:$C$200,$A80,'6. ZoR'!$E$4:$E$200)</f>
        <v>0</v>
      </c>
      <c r="Z80" s="23">
        <f t="shared" si="218"/>
        <v>0</v>
      </c>
      <c r="AA80" s="116">
        <f>SUMIF('7. ZoR'!$C$4:$C$200,$A80,'7. ZoR'!$E$4:$E$200)</f>
        <v>0</v>
      </c>
      <c r="AB80" s="23">
        <f t="shared" si="218"/>
        <v>0</v>
      </c>
      <c r="AC80" s="116">
        <f>SUMIF('8. ZoR'!$C$4:$C$200,$A80,'8. ZoR'!$E$4:$E$200)</f>
        <v>0</v>
      </c>
      <c r="AD80" s="23">
        <f t="shared" si="218"/>
        <v>0</v>
      </c>
      <c r="AE80" s="116">
        <f>SUMIF('9. ZoR'!$C$4:$C$200,$A80,'9. ZoR'!$E$4:$E$200)</f>
        <v>0</v>
      </c>
      <c r="AF80" s="23">
        <f t="shared" si="218"/>
        <v>0</v>
      </c>
      <c r="AG80" s="116">
        <f>SUMIF('10. ZoR'!$C$4:$C$200,$A80,'10. ZoR'!$E$4:$E$200)</f>
        <v>0</v>
      </c>
      <c r="AH80" s="23">
        <f t="shared" si="218"/>
        <v>0</v>
      </c>
    </row>
    <row r="81" spans="1:34">
      <c r="B81" s="230"/>
      <c r="C81" s="219" t="str">
        <f>CONCATENATE("Celkem za"," ",C77," - ",D77)</f>
        <v xml:space="preserve">Celkem za  - </v>
      </c>
      <c r="D81" s="220"/>
      <c r="E81" s="220"/>
      <c r="F81" s="220"/>
      <c r="G81" s="221"/>
      <c r="H81" s="101">
        <f>SUM(H77:H80)</f>
        <v>0</v>
      </c>
      <c r="I81" s="139"/>
      <c r="J81" s="109">
        <f t="shared" ref="J81:Q81" si="219">SUM(J77:J80)</f>
        <v>0</v>
      </c>
      <c r="K81" s="113">
        <f t="shared" si="219"/>
        <v>0</v>
      </c>
      <c r="L81" s="43">
        <f t="shared" si="219"/>
        <v>0</v>
      </c>
      <c r="M81" s="144">
        <f t="shared" si="219"/>
        <v>0</v>
      </c>
      <c r="O81" s="115">
        <f t="shared" si="219"/>
        <v>0</v>
      </c>
      <c r="P81" s="101">
        <f t="shared" si="219"/>
        <v>0</v>
      </c>
      <c r="Q81" s="115">
        <f t="shared" si="219"/>
        <v>0</v>
      </c>
      <c r="R81" s="101">
        <f t="shared" ref="R81" si="220">SUM(R77:R80)</f>
        <v>0</v>
      </c>
      <c r="S81" s="115">
        <f>SUM(S77:S80)</f>
        <v>0</v>
      </c>
      <c r="T81" s="101">
        <f t="shared" ref="T81:V81" si="221">SUM(T77:T80)</f>
        <v>0</v>
      </c>
      <c r="U81" s="115">
        <f>SUM(U77:U80)</f>
        <v>0</v>
      </c>
      <c r="V81" s="101">
        <f t="shared" si="221"/>
        <v>0</v>
      </c>
      <c r="W81" s="115">
        <f>SUM(W77:W80)</f>
        <v>0</v>
      </c>
      <c r="X81" s="101">
        <f t="shared" ref="X81" si="222">SUM(X77:X80)</f>
        <v>0</v>
      </c>
      <c r="Y81" s="115">
        <f>SUM(Y77:Y80)</f>
        <v>0</v>
      </c>
      <c r="Z81" s="101">
        <f t="shared" ref="Z81" si="223">SUM(Z77:Z80)</f>
        <v>0</v>
      </c>
      <c r="AA81" s="115">
        <f>SUM(AA77:AA80)</f>
        <v>0</v>
      </c>
      <c r="AB81" s="101">
        <f t="shared" ref="AB81" si="224">SUM(AB77:AB80)</f>
        <v>0</v>
      </c>
      <c r="AC81" s="115">
        <f>SUM(AC77:AC80)</f>
        <v>0</v>
      </c>
      <c r="AD81" s="101">
        <f t="shared" ref="AD81" si="225">SUM(AD77:AD80)</f>
        <v>0</v>
      </c>
      <c r="AE81" s="115">
        <f>SUM(AE77:AE80)</f>
        <v>0</v>
      </c>
      <c r="AF81" s="101">
        <f t="shared" ref="AF81" si="226">SUM(AF77:AF80)</f>
        <v>0</v>
      </c>
      <c r="AG81" s="115">
        <f>SUM(AG77:AG80)</f>
        <v>0</v>
      </c>
      <c r="AH81" s="101">
        <f t="shared" ref="AH81" si="227">SUM(AH77:AH80)</f>
        <v>0</v>
      </c>
    </row>
    <row r="82" spans="1:34">
      <c r="A82" s="13" t="str">
        <f>IF(C82="","",CONCATENATE(B82,"_",C82,"_",D82,"_",E82))</f>
        <v/>
      </c>
      <c r="B82" s="230">
        <v>16</v>
      </c>
      <c r="C82" s="222"/>
      <c r="D82" s="222"/>
      <c r="E82" s="40" t="s">
        <v>2</v>
      </c>
      <c r="F82" s="41">
        <f>IF(C82="",0,IF(D82="",0,VLOOKUP(D82,Data!$B:$D,3,FALSE)))</f>
        <v>0</v>
      </c>
      <c r="G82" s="107"/>
      <c r="H82" s="23">
        <f>IF(G82="",0,F82*G82)</f>
        <v>0</v>
      </c>
      <c r="I82" s="137">
        <f>IF(OR(D82=Data!$G$3,D82=Data!$G$4,D82=Data!$G$5,D82=Data!$G$6,D82=Data!$G$7,D82=Data!$G$8,D82=Data!$G$9,D82=Data!$G$10,D82=Data!$G$11,D82=Data!$G$12,D82=Data!$G$13,D82=Data!$G$14,D82=Data!$G$15,D82=Data!$G$16,D82=Data!$G$17,D82=Data!$G$18,D82=Data!$G$19,D82=Data!$G$20,D82=Data!$G$21,D82=Data!$G$22,D82=Data!$G$23,D82=Data!$G$24,D82=Data!$G$25,D82=Data!$G$26,D82=Data!$G$27,D82=Data!$G$28,D82=Data!$G$29,D82=Data!$G$30),1,0)</f>
        <v>0</v>
      </c>
      <c r="J82" s="111">
        <f>O82+Q82+S82+U82+W82+Y82+AA82+AC82+AE82+AG82</f>
        <v>0</v>
      </c>
      <c r="K82" s="112">
        <f>G82-J82</f>
        <v>0</v>
      </c>
      <c r="L82" s="41">
        <f>P82+R82+T82+V82+X82+Z82+AB82+AD82+AF82+AH82</f>
        <v>0</v>
      </c>
      <c r="M82" s="143">
        <f>H82-L82</f>
        <v>0</v>
      </c>
      <c r="O82" s="116">
        <f>SUMIF('1. ZoR'!$C$4:$C$200,$A82,'1. ZoR'!$E$4:$E$200)</f>
        <v>0</v>
      </c>
      <c r="P82" s="23">
        <f>O82*$F82</f>
        <v>0</v>
      </c>
      <c r="Q82" s="116">
        <f>SUMIF('2. ZoR'!$C$4:$C$200,$A82,'2. ZoR'!$E$4:$E$200)</f>
        <v>0</v>
      </c>
      <c r="R82" s="23">
        <f>Q82*$F82</f>
        <v>0</v>
      </c>
      <c r="S82" s="116">
        <f>SUMIF('3. ZoR'!$C$4:$C$200,$A82,'3. ZoR'!$E$4:$E$200)</f>
        <v>0</v>
      </c>
      <c r="T82" s="23">
        <f>S82*$F82</f>
        <v>0</v>
      </c>
      <c r="U82" s="116">
        <f>SUMIF('4. ZoR'!$C$4:$C$200,$A82,'4. ZoR'!$E$4:$E$200)</f>
        <v>0</v>
      </c>
      <c r="V82" s="23">
        <f>U82*$F82</f>
        <v>0</v>
      </c>
      <c r="W82" s="116">
        <f>SUMIF('5. ZoR'!$C$4:$C$200,$A82,'5. ZoR'!$E$4:$E$200)</f>
        <v>0</v>
      </c>
      <c r="X82" s="23">
        <f>W82*$F82</f>
        <v>0</v>
      </c>
      <c r="Y82" s="116">
        <f>SUMIF('6. ZoR'!$C$4:$C$200,$A82,'6. ZoR'!$E$4:$E$200)</f>
        <v>0</v>
      </c>
      <c r="Z82" s="23">
        <f>Y82*$F82</f>
        <v>0</v>
      </c>
      <c r="AA82" s="116">
        <f>SUMIF('7. ZoR'!$C$4:$C$200,$A82,'7. ZoR'!$E$4:$E$200)</f>
        <v>0</v>
      </c>
      <c r="AB82" s="23">
        <f>AA82*$F82</f>
        <v>0</v>
      </c>
      <c r="AC82" s="116">
        <f>SUMIF('8. ZoR'!$C$4:$C$200,$A82,'8. ZoR'!$E$4:$E$200)</f>
        <v>0</v>
      </c>
      <c r="AD82" s="23">
        <f>AC82*$F82</f>
        <v>0</v>
      </c>
      <c r="AE82" s="116">
        <f>SUMIF('9. ZoR'!$C$4:$C$200,$A82,'9. ZoR'!$E$4:$E$200)</f>
        <v>0</v>
      </c>
      <c r="AF82" s="23">
        <f>AE82*$F82</f>
        <v>0</v>
      </c>
      <c r="AG82" s="116">
        <f>SUMIF('10. ZoR'!$C$4:$C$200,$A82,'10. ZoR'!$E$4:$E$200)</f>
        <v>0</v>
      </c>
      <c r="AH82" s="23">
        <f>AG82*$F82</f>
        <v>0</v>
      </c>
    </row>
    <row r="83" spans="1:34">
      <c r="A83" s="13" t="str">
        <f>IF(C82="","",CONCATENATE(B82,"_",C82,"_",D82,"_",E83))</f>
        <v/>
      </c>
      <c r="B83" s="230"/>
      <c r="C83" s="222"/>
      <c r="D83" s="222"/>
      <c r="E83" s="39" t="s">
        <v>267</v>
      </c>
      <c r="F83" s="22">
        <f>IF(C82="",0,IF(D82="",0,VLOOKUP(D82,Data!$B:$D,3,FALSE)))</f>
        <v>0</v>
      </c>
      <c r="G83" s="107"/>
      <c r="H83" s="23">
        <f t="shared" ref="H83:H85" si="228">IF(G83="",0,F83*G83)</f>
        <v>0</v>
      </c>
      <c r="I83" s="137">
        <f>IF(OR(D82=Data!$G$3,D82=Data!$G$4,D82=Data!$G$5,D82=Data!$G$6,D82=Data!$G$7,D82=Data!$G$8,D82=Data!$G$9,D82=Data!$G$10,D82=Data!$G$11,D82=Data!$G$12,D82=Data!$G$13,D82=Data!$G$14,D82=Data!$G$15,D82=Data!$G$16,D82=Data!$G$17,D82=Data!$G$18,D82=Data!$G$19,D82=Data!$G$20,D82=Data!$G$21,D82=Data!$G$22,D82=Data!$G$23,D82=Data!$G$24,D82=Data!$G$25,D82=Data!$G$26,D82=Data!$G$27,D82=Data!$G$28,D82=Data!$G$29,D82=Data!$G$30),1,0)</f>
        <v>0</v>
      </c>
      <c r="J83" s="111">
        <f t="shared" ref="J83:J85" si="229">O83+Q83+S83+U83+W83+Y83+AA83+AC83+AE83+AG83</f>
        <v>0</v>
      </c>
      <c r="K83" s="112">
        <f t="shared" ref="K83:K85" si="230">G83-J83</f>
        <v>0</v>
      </c>
      <c r="L83" s="41">
        <f t="shared" ref="L83:L85" si="231">P83+R83+T83+V83+X83+Z83+AB83+AD83+AF83+AH83</f>
        <v>0</v>
      </c>
      <c r="M83" s="143">
        <f t="shared" ref="M83:M85" si="232">H83-L83</f>
        <v>0</v>
      </c>
      <c r="O83" s="116">
        <f>SUMIF('1. ZoR'!$C$4:$C$200,$A83,'1. ZoR'!$E$4:$E$200)</f>
        <v>0</v>
      </c>
      <c r="P83" s="23">
        <f t="shared" ref="P83:AH85" si="233">O83*$F83</f>
        <v>0</v>
      </c>
      <c r="Q83" s="116">
        <f>SUMIF('2. ZoR'!$C$4:$C$200,$A83,'2. ZoR'!$E$4:$E$200)</f>
        <v>0</v>
      </c>
      <c r="R83" s="23">
        <f t="shared" si="233"/>
        <v>0</v>
      </c>
      <c r="S83" s="116">
        <f>SUMIF('3. ZoR'!$C$4:$C$200,$A83,'3. ZoR'!$E$4:$E$200)</f>
        <v>0</v>
      </c>
      <c r="T83" s="23">
        <f t="shared" si="233"/>
        <v>0</v>
      </c>
      <c r="U83" s="116">
        <f>SUMIF('4. ZoR'!$C$4:$C$200,$A83,'4. ZoR'!$E$4:$E$200)</f>
        <v>0</v>
      </c>
      <c r="V83" s="23">
        <f t="shared" si="233"/>
        <v>0</v>
      </c>
      <c r="W83" s="116">
        <f>SUMIF('5. ZoR'!$C$4:$C$200,$A83,'5. ZoR'!$E$4:$E$200)</f>
        <v>0</v>
      </c>
      <c r="X83" s="23">
        <f t="shared" si="233"/>
        <v>0</v>
      </c>
      <c r="Y83" s="116">
        <f>SUMIF('6. ZoR'!$C$4:$C$200,$A83,'6. ZoR'!$E$4:$E$200)</f>
        <v>0</v>
      </c>
      <c r="Z83" s="23">
        <f t="shared" si="233"/>
        <v>0</v>
      </c>
      <c r="AA83" s="116">
        <f>SUMIF('7. ZoR'!$C$4:$C$200,$A83,'7. ZoR'!$E$4:$E$200)</f>
        <v>0</v>
      </c>
      <c r="AB83" s="23">
        <f t="shared" si="233"/>
        <v>0</v>
      </c>
      <c r="AC83" s="116">
        <f>SUMIF('8. ZoR'!$C$4:$C$200,$A83,'8. ZoR'!$E$4:$E$200)</f>
        <v>0</v>
      </c>
      <c r="AD83" s="23">
        <f t="shared" si="233"/>
        <v>0</v>
      </c>
      <c r="AE83" s="116">
        <f>SUMIF('9. ZoR'!$C$4:$C$200,$A83,'9. ZoR'!$E$4:$E$200)</f>
        <v>0</v>
      </c>
      <c r="AF83" s="23">
        <f t="shared" si="233"/>
        <v>0</v>
      </c>
      <c r="AG83" s="116">
        <f>SUMIF('10. ZoR'!$C$4:$C$200,$A83,'10. ZoR'!$E$4:$E$200)</f>
        <v>0</v>
      </c>
      <c r="AH83" s="23">
        <f t="shared" si="233"/>
        <v>0</v>
      </c>
    </row>
    <row r="84" spans="1:34">
      <c r="A84" s="13" t="str">
        <f>IF(C82="","",CONCATENATE(B82,"_",C82,"_",D82,"_",E84))</f>
        <v/>
      </c>
      <c r="B84" s="230"/>
      <c r="C84" s="222"/>
      <c r="D84" s="222"/>
      <c r="E84" s="39" t="s">
        <v>268</v>
      </c>
      <c r="F84" s="22">
        <f>IF(C82="",0,IF(D82="",0,VLOOKUP(D82,Data!$B:$D,3,FALSE)))</f>
        <v>0</v>
      </c>
      <c r="G84" s="107"/>
      <c r="H84" s="23">
        <f t="shared" si="228"/>
        <v>0</v>
      </c>
      <c r="I84" s="137">
        <f>IF(OR(D82=Data!$G$3,D82=Data!$G$4,D82=Data!$G$5,D82=Data!$G$6,D82=Data!$G$7,D82=Data!$G$8,D82=Data!$G$9,D82=Data!$G$10,D82=Data!$G$11,D82=Data!$G$12,D82=Data!$G$13,D82=Data!$G$14,D82=Data!$G$15,D82=Data!$G$16,D82=Data!$G$17,D82=Data!$G$18,D82=Data!$G$19,D82=Data!$G$20,D82=Data!$G$21,D82=Data!$G$22,D82=Data!$G$23,D82=Data!$G$24,D82=Data!$G$25,D82=Data!$G$26,D82=Data!$G$27,D82=Data!$G$28,D82=Data!$G$29,D82=Data!$G$30),1,0)</f>
        <v>0</v>
      </c>
      <c r="J84" s="111">
        <f t="shared" si="229"/>
        <v>0</v>
      </c>
      <c r="K84" s="112">
        <f t="shared" si="230"/>
        <v>0</v>
      </c>
      <c r="L84" s="41">
        <f t="shared" si="231"/>
        <v>0</v>
      </c>
      <c r="M84" s="143">
        <f t="shared" si="232"/>
        <v>0</v>
      </c>
      <c r="O84" s="116">
        <f>SUMIF('1. ZoR'!$C$4:$C$200,$A84,'1. ZoR'!$E$4:$E$200)</f>
        <v>0</v>
      </c>
      <c r="P84" s="23">
        <f t="shared" si="233"/>
        <v>0</v>
      </c>
      <c r="Q84" s="116">
        <f>SUMIF('2. ZoR'!$C$4:$C$200,$A84,'2. ZoR'!$E$4:$E$200)</f>
        <v>0</v>
      </c>
      <c r="R84" s="23">
        <f t="shared" si="233"/>
        <v>0</v>
      </c>
      <c r="S84" s="116">
        <f>SUMIF('3. ZoR'!$C$4:$C$200,$A84,'3. ZoR'!$E$4:$E$200)</f>
        <v>0</v>
      </c>
      <c r="T84" s="23">
        <f t="shared" si="233"/>
        <v>0</v>
      </c>
      <c r="U84" s="116">
        <f>SUMIF('4. ZoR'!$C$4:$C$200,$A84,'4. ZoR'!$E$4:$E$200)</f>
        <v>0</v>
      </c>
      <c r="V84" s="23">
        <f t="shared" si="233"/>
        <v>0</v>
      </c>
      <c r="W84" s="116">
        <f>SUMIF('5. ZoR'!$C$4:$C$200,$A84,'5. ZoR'!$E$4:$E$200)</f>
        <v>0</v>
      </c>
      <c r="X84" s="23">
        <f t="shared" si="233"/>
        <v>0</v>
      </c>
      <c r="Y84" s="116">
        <f>SUMIF('6. ZoR'!$C$4:$C$200,$A84,'6. ZoR'!$E$4:$E$200)</f>
        <v>0</v>
      </c>
      <c r="Z84" s="23">
        <f t="shared" si="233"/>
        <v>0</v>
      </c>
      <c r="AA84" s="116">
        <f>SUMIF('7. ZoR'!$C$4:$C$200,$A84,'7. ZoR'!$E$4:$E$200)</f>
        <v>0</v>
      </c>
      <c r="AB84" s="23">
        <f t="shared" si="233"/>
        <v>0</v>
      </c>
      <c r="AC84" s="116">
        <f>SUMIF('8. ZoR'!$C$4:$C$200,$A84,'8. ZoR'!$E$4:$E$200)</f>
        <v>0</v>
      </c>
      <c r="AD84" s="23">
        <f t="shared" si="233"/>
        <v>0</v>
      </c>
      <c r="AE84" s="116">
        <f>SUMIF('9. ZoR'!$C$4:$C$200,$A84,'9. ZoR'!$E$4:$E$200)</f>
        <v>0</v>
      </c>
      <c r="AF84" s="23">
        <f t="shared" si="233"/>
        <v>0</v>
      </c>
      <c r="AG84" s="116">
        <f>SUMIF('10. ZoR'!$C$4:$C$200,$A84,'10. ZoR'!$E$4:$E$200)</f>
        <v>0</v>
      </c>
      <c r="AH84" s="23">
        <f t="shared" si="233"/>
        <v>0</v>
      </c>
    </row>
    <row r="85" spans="1:34">
      <c r="A85" s="13" t="str">
        <f>IF(C82="","",CONCATENATE(B82,"_",C82,"_",D82,"_",E85))</f>
        <v/>
      </c>
      <c r="B85" s="230"/>
      <c r="C85" s="222"/>
      <c r="D85" s="222"/>
      <c r="E85" s="39" t="s">
        <v>269</v>
      </c>
      <c r="F85" s="22">
        <f>IF(C82="",0,IF(D82="",0,Data!$K$8))</f>
        <v>0</v>
      </c>
      <c r="G85" s="107"/>
      <c r="H85" s="23">
        <f t="shared" si="228"/>
        <v>0</v>
      </c>
      <c r="I85" s="137">
        <v>1</v>
      </c>
      <c r="J85" s="111">
        <f t="shared" si="229"/>
        <v>0</v>
      </c>
      <c r="K85" s="112">
        <f t="shared" si="230"/>
        <v>0</v>
      </c>
      <c r="L85" s="41">
        <f t="shared" si="231"/>
        <v>0</v>
      </c>
      <c r="M85" s="143">
        <f t="shared" si="232"/>
        <v>0</v>
      </c>
      <c r="O85" s="116">
        <f>SUMIF('1. ZoR'!$C$4:$C$200,$A85,'1. ZoR'!$E$4:$E$200)</f>
        <v>0</v>
      </c>
      <c r="P85" s="23">
        <f t="shared" si="233"/>
        <v>0</v>
      </c>
      <c r="Q85" s="116">
        <f>SUMIF('2. ZoR'!$C$4:$C$200,$A85,'2. ZoR'!$E$4:$E$200)</f>
        <v>0</v>
      </c>
      <c r="R85" s="23">
        <f t="shared" si="233"/>
        <v>0</v>
      </c>
      <c r="S85" s="116">
        <f>SUMIF('3. ZoR'!$C$4:$C$200,$A85,'3. ZoR'!$E$4:$E$200)</f>
        <v>0</v>
      </c>
      <c r="T85" s="23">
        <f t="shared" si="233"/>
        <v>0</v>
      </c>
      <c r="U85" s="116">
        <f>SUMIF('4. ZoR'!$C$4:$C$200,$A85,'4. ZoR'!$E$4:$E$200)</f>
        <v>0</v>
      </c>
      <c r="V85" s="23">
        <f t="shared" si="233"/>
        <v>0</v>
      </c>
      <c r="W85" s="116">
        <f>SUMIF('5. ZoR'!$C$4:$C$200,$A85,'5. ZoR'!$E$4:$E$200)</f>
        <v>0</v>
      </c>
      <c r="X85" s="23">
        <f t="shared" si="233"/>
        <v>0</v>
      </c>
      <c r="Y85" s="116">
        <f>SUMIF('6. ZoR'!$C$4:$C$200,$A85,'6. ZoR'!$E$4:$E$200)</f>
        <v>0</v>
      </c>
      <c r="Z85" s="23">
        <f t="shared" si="233"/>
        <v>0</v>
      </c>
      <c r="AA85" s="116">
        <f>SUMIF('7. ZoR'!$C$4:$C$200,$A85,'7. ZoR'!$E$4:$E$200)</f>
        <v>0</v>
      </c>
      <c r="AB85" s="23">
        <f t="shared" si="233"/>
        <v>0</v>
      </c>
      <c r="AC85" s="116">
        <f>SUMIF('8. ZoR'!$C$4:$C$200,$A85,'8. ZoR'!$E$4:$E$200)</f>
        <v>0</v>
      </c>
      <c r="AD85" s="23">
        <f t="shared" si="233"/>
        <v>0</v>
      </c>
      <c r="AE85" s="116">
        <f>SUMIF('9. ZoR'!$C$4:$C$200,$A85,'9. ZoR'!$E$4:$E$200)</f>
        <v>0</v>
      </c>
      <c r="AF85" s="23">
        <f t="shared" si="233"/>
        <v>0</v>
      </c>
      <c r="AG85" s="116">
        <f>SUMIF('10. ZoR'!$C$4:$C$200,$A85,'10. ZoR'!$E$4:$E$200)</f>
        <v>0</v>
      </c>
      <c r="AH85" s="23">
        <f t="shared" si="233"/>
        <v>0</v>
      </c>
    </row>
    <row r="86" spans="1:34">
      <c r="B86" s="230"/>
      <c r="C86" s="219" t="str">
        <f>CONCATENATE("Celkem za"," ",C82," - ",D82)</f>
        <v xml:space="preserve">Celkem za  - </v>
      </c>
      <c r="D86" s="220"/>
      <c r="E86" s="220"/>
      <c r="F86" s="220"/>
      <c r="G86" s="221"/>
      <c r="H86" s="101">
        <f>SUM(H82:H85)</f>
        <v>0</v>
      </c>
      <c r="I86" s="139"/>
      <c r="J86" s="109">
        <f t="shared" ref="J86:Q86" si="234">SUM(J82:J85)</f>
        <v>0</v>
      </c>
      <c r="K86" s="113">
        <f t="shared" si="234"/>
        <v>0</v>
      </c>
      <c r="L86" s="43">
        <f t="shared" si="234"/>
        <v>0</v>
      </c>
      <c r="M86" s="144">
        <f t="shared" si="234"/>
        <v>0</v>
      </c>
      <c r="O86" s="115">
        <f t="shared" si="234"/>
        <v>0</v>
      </c>
      <c r="P86" s="101">
        <f t="shared" si="234"/>
        <v>0</v>
      </c>
      <c r="Q86" s="115">
        <f t="shared" si="234"/>
        <v>0</v>
      </c>
      <c r="R86" s="101">
        <f t="shared" ref="R86" si="235">SUM(R82:R85)</f>
        <v>0</v>
      </c>
      <c r="S86" s="115">
        <f>SUM(S82:S85)</f>
        <v>0</v>
      </c>
      <c r="T86" s="101">
        <f t="shared" ref="T86:V86" si="236">SUM(T82:T85)</f>
        <v>0</v>
      </c>
      <c r="U86" s="115">
        <f>SUM(U82:U85)</f>
        <v>0</v>
      </c>
      <c r="V86" s="101">
        <f t="shared" si="236"/>
        <v>0</v>
      </c>
      <c r="W86" s="115">
        <f>SUM(W82:W85)</f>
        <v>0</v>
      </c>
      <c r="X86" s="101">
        <f t="shared" ref="X86" si="237">SUM(X82:X85)</f>
        <v>0</v>
      </c>
      <c r="Y86" s="115">
        <f>SUM(Y82:Y85)</f>
        <v>0</v>
      </c>
      <c r="Z86" s="101">
        <f t="shared" ref="Z86" si="238">SUM(Z82:Z85)</f>
        <v>0</v>
      </c>
      <c r="AA86" s="115">
        <f>SUM(AA82:AA85)</f>
        <v>0</v>
      </c>
      <c r="AB86" s="101">
        <f t="shared" ref="AB86" si="239">SUM(AB82:AB85)</f>
        <v>0</v>
      </c>
      <c r="AC86" s="115">
        <f>SUM(AC82:AC85)</f>
        <v>0</v>
      </c>
      <c r="AD86" s="101">
        <f t="shared" ref="AD86" si="240">SUM(AD82:AD85)</f>
        <v>0</v>
      </c>
      <c r="AE86" s="115">
        <f>SUM(AE82:AE85)</f>
        <v>0</v>
      </c>
      <c r="AF86" s="101">
        <f t="shared" ref="AF86" si="241">SUM(AF82:AF85)</f>
        <v>0</v>
      </c>
      <c r="AG86" s="115">
        <f>SUM(AG82:AG85)</f>
        <v>0</v>
      </c>
      <c r="AH86" s="101">
        <f t="shared" ref="AH86" si="242">SUM(AH82:AH85)</f>
        <v>0</v>
      </c>
    </row>
    <row r="87" spans="1:34">
      <c r="A87" s="13" t="str">
        <f>IF(C87="","",CONCATENATE(B87,"_",C87,"_",D87,"_",E87))</f>
        <v/>
      </c>
      <c r="B87" s="230">
        <v>17</v>
      </c>
      <c r="C87" s="222"/>
      <c r="D87" s="222"/>
      <c r="E87" s="40" t="s">
        <v>2</v>
      </c>
      <c r="F87" s="41">
        <f>IF(C87="",0,IF(D87="",0,VLOOKUP(D87,Data!$B:$D,3,FALSE)))</f>
        <v>0</v>
      </c>
      <c r="G87" s="107"/>
      <c r="H87" s="23">
        <f>IF(G87="",0,F87*G87)</f>
        <v>0</v>
      </c>
      <c r="I87" s="137">
        <f>IF(OR(D87=Data!$G$3,D87=Data!$G$4,D87=Data!$G$5,D87=Data!$G$6,D87=Data!$G$7,D87=Data!$G$8,D87=Data!$G$9,D87=Data!$G$10,D87=Data!$G$11,D87=Data!$G$12,D87=Data!$G$13,D87=Data!$G$14,D87=Data!$G$15,D87=Data!$G$16,D87=Data!$G$17,D87=Data!$G$18,D87=Data!$G$19,D87=Data!$G$20,D87=Data!$G$21,D87=Data!$G$22,D87=Data!$G$23,D87=Data!$G$24,D87=Data!$G$25,D87=Data!$G$26,D87=Data!$G$27,D87=Data!$G$28,D87=Data!$G$29,D87=Data!$G$30),1,0)</f>
        <v>0</v>
      </c>
      <c r="J87" s="111">
        <f>O87+Q87+S87+U87+W87+Y87+AA87+AC87+AE87+AG87</f>
        <v>0</v>
      </c>
      <c r="K87" s="112">
        <f>G87-J87</f>
        <v>0</v>
      </c>
      <c r="L87" s="41">
        <f>P87+R87+T87+V87+X87+Z87+AB87+AD87+AF87+AH87</f>
        <v>0</v>
      </c>
      <c r="M87" s="143">
        <f>H87-L87</f>
        <v>0</v>
      </c>
      <c r="O87" s="116">
        <f>SUMIF('1. ZoR'!$C$4:$C$200,$A87,'1. ZoR'!$E$4:$E$200)</f>
        <v>0</v>
      </c>
      <c r="P87" s="23">
        <f>O87*$F87</f>
        <v>0</v>
      </c>
      <c r="Q87" s="116">
        <f>SUMIF('2. ZoR'!$C$4:$C$200,$A87,'2. ZoR'!$E$4:$E$200)</f>
        <v>0</v>
      </c>
      <c r="R87" s="23">
        <f>Q87*$F87</f>
        <v>0</v>
      </c>
      <c r="S87" s="116">
        <f>SUMIF('3. ZoR'!$C$4:$C$200,$A87,'3. ZoR'!$E$4:$E$200)</f>
        <v>0</v>
      </c>
      <c r="T87" s="23">
        <f>S87*$F87</f>
        <v>0</v>
      </c>
      <c r="U87" s="116">
        <f>SUMIF('4. ZoR'!$C$4:$C$200,$A87,'4. ZoR'!$E$4:$E$200)</f>
        <v>0</v>
      </c>
      <c r="V87" s="23">
        <f>U87*$F87</f>
        <v>0</v>
      </c>
      <c r="W87" s="116">
        <f>SUMIF('5. ZoR'!$C$4:$C$200,$A87,'5. ZoR'!$E$4:$E$200)</f>
        <v>0</v>
      </c>
      <c r="X87" s="23">
        <f>W87*$F87</f>
        <v>0</v>
      </c>
      <c r="Y87" s="116">
        <f>SUMIF('6. ZoR'!$C$4:$C$200,$A87,'6. ZoR'!$E$4:$E$200)</f>
        <v>0</v>
      </c>
      <c r="Z87" s="23">
        <f>Y87*$F87</f>
        <v>0</v>
      </c>
      <c r="AA87" s="116">
        <f>SUMIF('7. ZoR'!$C$4:$C$200,$A87,'7. ZoR'!$E$4:$E$200)</f>
        <v>0</v>
      </c>
      <c r="AB87" s="23">
        <f>AA87*$F87</f>
        <v>0</v>
      </c>
      <c r="AC87" s="116">
        <f>SUMIF('8. ZoR'!$C$4:$C$200,$A87,'8. ZoR'!$E$4:$E$200)</f>
        <v>0</v>
      </c>
      <c r="AD87" s="23">
        <f>AC87*$F87</f>
        <v>0</v>
      </c>
      <c r="AE87" s="116">
        <f>SUMIF('9. ZoR'!$C$4:$C$200,$A87,'9. ZoR'!$E$4:$E$200)</f>
        <v>0</v>
      </c>
      <c r="AF87" s="23">
        <f>AE87*$F87</f>
        <v>0</v>
      </c>
      <c r="AG87" s="116">
        <f>SUMIF('10. ZoR'!$C$4:$C$200,$A87,'10. ZoR'!$E$4:$E$200)</f>
        <v>0</v>
      </c>
      <c r="AH87" s="23">
        <f>AG87*$F87</f>
        <v>0</v>
      </c>
    </row>
    <row r="88" spans="1:34">
      <c r="A88" s="13" t="str">
        <f>IF(C87="","",CONCATENATE(B87,"_",C87,"_",D87,"_",E88))</f>
        <v/>
      </c>
      <c r="B88" s="230"/>
      <c r="C88" s="222"/>
      <c r="D88" s="222"/>
      <c r="E88" s="39" t="s">
        <v>267</v>
      </c>
      <c r="F88" s="22">
        <f>IF(C87="",0,IF(D87="",0,VLOOKUP(D87,Data!$B:$D,3,FALSE)))</f>
        <v>0</v>
      </c>
      <c r="G88" s="107"/>
      <c r="H88" s="23">
        <f t="shared" ref="H88:H90" si="243">IF(G88="",0,F88*G88)</f>
        <v>0</v>
      </c>
      <c r="I88" s="137">
        <f>IF(OR(D87=Data!$G$3,D87=Data!$G$4,D87=Data!$G$5,D87=Data!$G$6,D87=Data!$G$7,D87=Data!$G$8,D87=Data!$G$9,D87=Data!$G$10,D87=Data!$G$11,D87=Data!$G$12,D87=Data!$G$13,D87=Data!$G$14,D87=Data!$G$15,D87=Data!$G$16,D87=Data!$G$17,D87=Data!$G$18,D87=Data!$G$19,D87=Data!$G$20,D87=Data!$G$21,D87=Data!$G$22,D87=Data!$G$23,D87=Data!$G$24,D87=Data!$G$25,D87=Data!$G$26,D87=Data!$G$27,D87=Data!$G$28,D87=Data!$G$29,D87=Data!$G$30),1,0)</f>
        <v>0</v>
      </c>
      <c r="J88" s="111">
        <f t="shared" ref="J88:J90" si="244">O88+Q88+S88+U88+W88+Y88+AA88+AC88+AE88+AG88</f>
        <v>0</v>
      </c>
      <c r="K88" s="112">
        <f t="shared" ref="K88:K90" si="245">G88-J88</f>
        <v>0</v>
      </c>
      <c r="L88" s="41">
        <f t="shared" ref="L88:L90" si="246">P88+R88+T88+V88+X88+Z88+AB88+AD88+AF88+AH88</f>
        <v>0</v>
      </c>
      <c r="M88" s="143">
        <f t="shared" ref="M88:M90" si="247">H88-L88</f>
        <v>0</v>
      </c>
      <c r="O88" s="116">
        <f>SUMIF('1. ZoR'!$C$4:$C$200,$A88,'1. ZoR'!$E$4:$E$200)</f>
        <v>0</v>
      </c>
      <c r="P88" s="23">
        <f t="shared" ref="P88:AH90" si="248">O88*$F88</f>
        <v>0</v>
      </c>
      <c r="Q88" s="116">
        <f>SUMIF('2. ZoR'!$C$4:$C$200,$A88,'2. ZoR'!$E$4:$E$200)</f>
        <v>0</v>
      </c>
      <c r="R88" s="23">
        <f t="shared" si="248"/>
        <v>0</v>
      </c>
      <c r="S88" s="116">
        <f>SUMIF('3. ZoR'!$C$4:$C$200,$A88,'3. ZoR'!$E$4:$E$200)</f>
        <v>0</v>
      </c>
      <c r="T88" s="23">
        <f t="shared" si="248"/>
        <v>0</v>
      </c>
      <c r="U88" s="116">
        <f>SUMIF('4. ZoR'!$C$4:$C$200,$A88,'4. ZoR'!$E$4:$E$200)</f>
        <v>0</v>
      </c>
      <c r="V88" s="23">
        <f t="shared" si="248"/>
        <v>0</v>
      </c>
      <c r="W88" s="116">
        <f>SUMIF('5. ZoR'!$C$4:$C$200,$A88,'5. ZoR'!$E$4:$E$200)</f>
        <v>0</v>
      </c>
      <c r="X88" s="23">
        <f t="shared" si="248"/>
        <v>0</v>
      </c>
      <c r="Y88" s="116">
        <f>SUMIF('6. ZoR'!$C$4:$C$200,$A88,'6. ZoR'!$E$4:$E$200)</f>
        <v>0</v>
      </c>
      <c r="Z88" s="23">
        <f t="shared" si="248"/>
        <v>0</v>
      </c>
      <c r="AA88" s="116">
        <f>SUMIF('7. ZoR'!$C$4:$C$200,$A88,'7. ZoR'!$E$4:$E$200)</f>
        <v>0</v>
      </c>
      <c r="AB88" s="23">
        <f t="shared" si="248"/>
        <v>0</v>
      </c>
      <c r="AC88" s="116">
        <f>SUMIF('8. ZoR'!$C$4:$C$200,$A88,'8. ZoR'!$E$4:$E$200)</f>
        <v>0</v>
      </c>
      <c r="AD88" s="23">
        <f t="shared" si="248"/>
        <v>0</v>
      </c>
      <c r="AE88" s="116">
        <f>SUMIF('9. ZoR'!$C$4:$C$200,$A88,'9. ZoR'!$E$4:$E$200)</f>
        <v>0</v>
      </c>
      <c r="AF88" s="23">
        <f t="shared" si="248"/>
        <v>0</v>
      </c>
      <c r="AG88" s="116">
        <f>SUMIF('10. ZoR'!$C$4:$C$200,$A88,'10. ZoR'!$E$4:$E$200)</f>
        <v>0</v>
      </c>
      <c r="AH88" s="23">
        <f t="shared" si="248"/>
        <v>0</v>
      </c>
    </row>
    <row r="89" spans="1:34">
      <c r="A89" s="13" t="str">
        <f>IF(C87="","",CONCATENATE(B87,"_",C87,"_",D87,"_",E89))</f>
        <v/>
      </c>
      <c r="B89" s="230"/>
      <c r="C89" s="222"/>
      <c r="D89" s="222"/>
      <c r="E89" s="39" t="s">
        <v>268</v>
      </c>
      <c r="F89" s="22">
        <f>IF(C87="",0,IF(D87="",0,VLOOKUP(D87,Data!$B:$D,3,FALSE)))</f>
        <v>0</v>
      </c>
      <c r="G89" s="107"/>
      <c r="H89" s="23">
        <f t="shared" si="243"/>
        <v>0</v>
      </c>
      <c r="I89" s="137">
        <f>IF(OR(D87=Data!$G$3,D87=Data!$G$4,D87=Data!$G$5,D87=Data!$G$6,D87=Data!$G$7,D87=Data!$G$8,D87=Data!$G$9,D87=Data!$G$10,D87=Data!$G$11,D87=Data!$G$12,D87=Data!$G$13,D87=Data!$G$14,D87=Data!$G$15,D87=Data!$G$16,D87=Data!$G$17,D87=Data!$G$18,D87=Data!$G$19,D87=Data!$G$20,D87=Data!$G$21,D87=Data!$G$22,D87=Data!$G$23,D87=Data!$G$24,D87=Data!$G$25,D87=Data!$G$26,D87=Data!$G$27,D87=Data!$G$28,D87=Data!$G$29,D87=Data!$G$30),1,0)</f>
        <v>0</v>
      </c>
      <c r="J89" s="111">
        <f t="shared" si="244"/>
        <v>0</v>
      </c>
      <c r="K89" s="112">
        <f t="shared" si="245"/>
        <v>0</v>
      </c>
      <c r="L89" s="41">
        <f t="shared" si="246"/>
        <v>0</v>
      </c>
      <c r="M89" s="143">
        <f t="shared" si="247"/>
        <v>0</v>
      </c>
      <c r="O89" s="116">
        <f>SUMIF('1. ZoR'!$C$4:$C$200,$A89,'1. ZoR'!$E$4:$E$200)</f>
        <v>0</v>
      </c>
      <c r="P89" s="23">
        <f t="shared" si="248"/>
        <v>0</v>
      </c>
      <c r="Q89" s="116">
        <f>SUMIF('2. ZoR'!$C$4:$C$200,$A89,'2. ZoR'!$E$4:$E$200)</f>
        <v>0</v>
      </c>
      <c r="R89" s="23">
        <f t="shared" si="248"/>
        <v>0</v>
      </c>
      <c r="S89" s="116">
        <f>SUMIF('3. ZoR'!$C$4:$C$200,$A89,'3. ZoR'!$E$4:$E$200)</f>
        <v>0</v>
      </c>
      <c r="T89" s="23">
        <f t="shared" si="248"/>
        <v>0</v>
      </c>
      <c r="U89" s="116">
        <f>SUMIF('4. ZoR'!$C$4:$C$200,$A89,'4. ZoR'!$E$4:$E$200)</f>
        <v>0</v>
      </c>
      <c r="V89" s="23">
        <f t="shared" si="248"/>
        <v>0</v>
      </c>
      <c r="W89" s="116">
        <f>SUMIF('5. ZoR'!$C$4:$C$200,$A89,'5. ZoR'!$E$4:$E$200)</f>
        <v>0</v>
      </c>
      <c r="X89" s="23">
        <f t="shared" si="248"/>
        <v>0</v>
      </c>
      <c r="Y89" s="116">
        <f>SUMIF('6. ZoR'!$C$4:$C$200,$A89,'6. ZoR'!$E$4:$E$200)</f>
        <v>0</v>
      </c>
      <c r="Z89" s="23">
        <f t="shared" si="248"/>
        <v>0</v>
      </c>
      <c r="AA89" s="116">
        <f>SUMIF('7. ZoR'!$C$4:$C$200,$A89,'7. ZoR'!$E$4:$E$200)</f>
        <v>0</v>
      </c>
      <c r="AB89" s="23">
        <f t="shared" si="248"/>
        <v>0</v>
      </c>
      <c r="AC89" s="116">
        <f>SUMIF('8. ZoR'!$C$4:$C$200,$A89,'8. ZoR'!$E$4:$E$200)</f>
        <v>0</v>
      </c>
      <c r="AD89" s="23">
        <f t="shared" si="248"/>
        <v>0</v>
      </c>
      <c r="AE89" s="116">
        <f>SUMIF('9. ZoR'!$C$4:$C$200,$A89,'9. ZoR'!$E$4:$E$200)</f>
        <v>0</v>
      </c>
      <c r="AF89" s="23">
        <f t="shared" si="248"/>
        <v>0</v>
      </c>
      <c r="AG89" s="116">
        <f>SUMIF('10. ZoR'!$C$4:$C$200,$A89,'10. ZoR'!$E$4:$E$200)</f>
        <v>0</v>
      </c>
      <c r="AH89" s="23">
        <f t="shared" si="248"/>
        <v>0</v>
      </c>
    </row>
    <row r="90" spans="1:34">
      <c r="A90" s="13" t="str">
        <f>IF(C87="","",CONCATENATE(B87,"_",C87,"_",D87,"_",E90))</f>
        <v/>
      </c>
      <c r="B90" s="230"/>
      <c r="C90" s="222"/>
      <c r="D90" s="222"/>
      <c r="E90" s="39" t="s">
        <v>269</v>
      </c>
      <c r="F90" s="22">
        <f>IF(C87="",0,IF(D87="",0,Data!$K$8))</f>
        <v>0</v>
      </c>
      <c r="G90" s="107"/>
      <c r="H90" s="23">
        <f t="shared" si="243"/>
        <v>0</v>
      </c>
      <c r="I90" s="137">
        <v>1</v>
      </c>
      <c r="J90" s="111">
        <f t="shared" si="244"/>
        <v>0</v>
      </c>
      <c r="K90" s="112">
        <f t="shared" si="245"/>
        <v>0</v>
      </c>
      <c r="L90" s="41">
        <f t="shared" si="246"/>
        <v>0</v>
      </c>
      <c r="M90" s="143">
        <f t="shared" si="247"/>
        <v>0</v>
      </c>
      <c r="O90" s="116">
        <f>SUMIF('1. ZoR'!$C$4:$C$200,$A90,'1. ZoR'!$E$4:$E$200)</f>
        <v>0</v>
      </c>
      <c r="P90" s="23">
        <f t="shared" si="248"/>
        <v>0</v>
      </c>
      <c r="Q90" s="116">
        <f>SUMIF('2. ZoR'!$C$4:$C$200,$A90,'2. ZoR'!$E$4:$E$200)</f>
        <v>0</v>
      </c>
      <c r="R90" s="23">
        <f t="shared" si="248"/>
        <v>0</v>
      </c>
      <c r="S90" s="116">
        <f>SUMIF('3. ZoR'!$C$4:$C$200,$A90,'3. ZoR'!$E$4:$E$200)</f>
        <v>0</v>
      </c>
      <c r="T90" s="23">
        <f t="shared" si="248"/>
        <v>0</v>
      </c>
      <c r="U90" s="116">
        <f>SUMIF('4. ZoR'!$C$4:$C$200,$A90,'4. ZoR'!$E$4:$E$200)</f>
        <v>0</v>
      </c>
      <c r="V90" s="23">
        <f t="shared" si="248"/>
        <v>0</v>
      </c>
      <c r="W90" s="116">
        <f>SUMIF('5. ZoR'!$C$4:$C$200,$A90,'5. ZoR'!$E$4:$E$200)</f>
        <v>0</v>
      </c>
      <c r="X90" s="23">
        <f t="shared" si="248"/>
        <v>0</v>
      </c>
      <c r="Y90" s="116">
        <f>SUMIF('6. ZoR'!$C$4:$C$200,$A90,'6. ZoR'!$E$4:$E$200)</f>
        <v>0</v>
      </c>
      <c r="Z90" s="23">
        <f t="shared" si="248"/>
        <v>0</v>
      </c>
      <c r="AA90" s="116">
        <f>SUMIF('7. ZoR'!$C$4:$C$200,$A90,'7. ZoR'!$E$4:$E$200)</f>
        <v>0</v>
      </c>
      <c r="AB90" s="23">
        <f t="shared" si="248"/>
        <v>0</v>
      </c>
      <c r="AC90" s="116">
        <f>SUMIF('8. ZoR'!$C$4:$C$200,$A90,'8. ZoR'!$E$4:$E$200)</f>
        <v>0</v>
      </c>
      <c r="AD90" s="23">
        <f t="shared" si="248"/>
        <v>0</v>
      </c>
      <c r="AE90" s="116">
        <f>SUMIF('9. ZoR'!$C$4:$C$200,$A90,'9. ZoR'!$E$4:$E$200)</f>
        <v>0</v>
      </c>
      <c r="AF90" s="23">
        <f t="shared" si="248"/>
        <v>0</v>
      </c>
      <c r="AG90" s="116">
        <f>SUMIF('10. ZoR'!$C$4:$C$200,$A90,'10. ZoR'!$E$4:$E$200)</f>
        <v>0</v>
      </c>
      <c r="AH90" s="23">
        <f t="shared" si="248"/>
        <v>0</v>
      </c>
    </row>
    <row r="91" spans="1:34">
      <c r="B91" s="230"/>
      <c r="C91" s="219" t="str">
        <f>CONCATENATE("Celkem za"," ",C87," - ",D87)</f>
        <v xml:space="preserve">Celkem za  - </v>
      </c>
      <c r="D91" s="220"/>
      <c r="E91" s="220"/>
      <c r="F91" s="220"/>
      <c r="G91" s="221"/>
      <c r="H91" s="101">
        <f>SUM(H87:H90)</f>
        <v>0</v>
      </c>
      <c r="I91" s="139"/>
      <c r="J91" s="109">
        <f t="shared" ref="J91:Q91" si="249">SUM(J87:J90)</f>
        <v>0</v>
      </c>
      <c r="K91" s="113">
        <f t="shared" si="249"/>
        <v>0</v>
      </c>
      <c r="L91" s="43">
        <f t="shared" si="249"/>
        <v>0</v>
      </c>
      <c r="M91" s="144">
        <f t="shared" si="249"/>
        <v>0</v>
      </c>
      <c r="O91" s="115">
        <f t="shared" si="249"/>
        <v>0</v>
      </c>
      <c r="P91" s="101">
        <f t="shared" si="249"/>
        <v>0</v>
      </c>
      <c r="Q91" s="115">
        <f t="shared" si="249"/>
        <v>0</v>
      </c>
      <c r="R91" s="101">
        <f t="shared" ref="R91" si="250">SUM(R87:R90)</f>
        <v>0</v>
      </c>
      <c r="S91" s="115">
        <f>SUM(S87:S90)</f>
        <v>0</v>
      </c>
      <c r="T91" s="101">
        <f t="shared" ref="T91:V91" si="251">SUM(T87:T90)</f>
        <v>0</v>
      </c>
      <c r="U91" s="115">
        <f>SUM(U87:U90)</f>
        <v>0</v>
      </c>
      <c r="V91" s="101">
        <f t="shared" si="251"/>
        <v>0</v>
      </c>
      <c r="W91" s="115">
        <f>SUM(W87:W90)</f>
        <v>0</v>
      </c>
      <c r="X91" s="101">
        <f t="shared" ref="X91" si="252">SUM(X87:X90)</f>
        <v>0</v>
      </c>
      <c r="Y91" s="115">
        <f>SUM(Y87:Y90)</f>
        <v>0</v>
      </c>
      <c r="Z91" s="101">
        <f t="shared" ref="Z91" si="253">SUM(Z87:Z90)</f>
        <v>0</v>
      </c>
      <c r="AA91" s="115">
        <f>SUM(AA87:AA90)</f>
        <v>0</v>
      </c>
      <c r="AB91" s="101">
        <f t="shared" ref="AB91" si="254">SUM(AB87:AB90)</f>
        <v>0</v>
      </c>
      <c r="AC91" s="115">
        <f>SUM(AC87:AC90)</f>
        <v>0</v>
      </c>
      <c r="AD91" s="101">
        <f t="shared" ref="AD91" si="255">SUM(AD87:AD90)</f>
        <v>0</v>
      </c>
      <c r="AE91" s="115">
        <f>SUM(AE87:AE90)</f>
        <v>0</v>
      </c>
      <c r="AF91" s="101">
        <f t="shared" ref="AF91" si="256">SUM(AF87:AF90)</f>
        <v>0</v>
      </c>
      <c r="AG91" s="115">
        <f>SUM(AG87:AG90)</f>
        <v>0</v>
      </c>
      <c r="AH91" s="101">
        <f t="shared" ref="AH91" si="257">SUM(AH87:AH90)</f>
        <v>0</v>
      </c>
    </row>
    <row r="92" spans="1:34">
      <c r="A92" s="13" t="str">
        <f>IF(C92="","",CONCATENATE(B92,"_",C92,"_",D92,"_",E92))</f>
        <v/>
      </c>
      <c r="B92" s="230">
        <v>18</v>
      </c>
      <c r="C92" s="222"/>
      <c r="D92" s="222"/>
      <c r="E92" s="40" t="s">
        <v>2</v>
      </c>
      <c r="F92" s="41">
        <f>IF(C92="",0,IF(D92="",0,VLOOKUP(D92,Data!$B:$D,3,FALSE)))</f>
        <v>0</v>
      </c>
      <c r="G92" s="107"/>
      <c r="H92" s="23">
        <f>IF(G92="",0,F92*G92)</f>
        <v>0</v>
      </c>
      <c r="I92" s="137">
        <f>IF(OR(D92=Data!$G$3,D92=Data!$G$4,D92=Data!$G$5,D92=Data!$G$6,D92=Data!$G$7,D92=Data!$G$8,D92=Data!$G$9,D92=Data!$G$10,D92=Data!$G$11,D92=Data!$G$12,D92=Data!$G$13,D92=Data!$G$14,D92=Data!$G$15,D92=Data!$G$16,D92=Data!$G$17,D92=Data!$G$18,D92=Data!$G$19,D92=Data!$G$20,D92=Data!$G$21,D92=Data!$G$22,D92=Data!$G$23,D92=Data!$G$24,D92=Data!$G$25,D92=Data!$G$26,D92=Data!$G$27,D92=Data!$G$28,D92=Data!$G$29,D92=Data!$G$30),1,0)</f>
        <v>0</v>
      </c>
      <c r="J92" s="111">
        <f>O92+Q92+S92+U92+W92+Y92+AA92+AC92+AE92+AG92</f>
        <v>0</v>
      </c>
      <c r="K92" s="112">
        <f>G92-J92</f>
        <v>0</v>
      </c>
      <c r="L92" s="41">
        <f>P92+R92+T92+V92+X92+Z92+AB92+AD92+AF92+AH92</f>
        <v>0</v>
      </c>
      <c r="M92" s="143">
        <f>H92-L92</f>
        <v>0</v>
      </c>
      <c r="O92" s="116">
        <f>SUMIF('1. ZoR'!$C$4:$C$200,$A92,'1. ZoR'!$E$4:$E$200)</f>
        <v>0</v>
      </c>
      <c r="P92" s="23">
        <f>O92*$F92</f>
        <v>0</v>
      </c>
      <c r="Q92" s="116">
        <f>SUMIF('2. ZoR'!$C$4:$C$200,$A92,'2. ZoR'!$E$4:$E$200)</f>
        <v>0</v>
      </c>
      <c r="R92" s="23">
        <f>Q92*$F92</f>
        <v>0</v>
      </c>
      <c r="S92" s="116">
        <f>SUMIF('3. ZoR'!$C$4:$C$200,$A92,'3. ZoR'!$E$4:$E$200)</f>
        <v>0</v>
      </c>
      <c r="T92" s="23">
        <f>S92*$F92</f>
        <v>0</v>
      </c>
      <c r="U92" s="116">
        <f>SUMIF('4. ZoR'!$C$4:$C$200,$A92,'4. ZoR'!$E$4:$E$200)</f>
        <v>0</v>
      </c>
      <c r="V92" s="23">
        <f>U92*$F92</f>
        <v>0</v>
      </c>
      <c r="W92" s="116">
        <f>SUMIF('5. ZoR'!$C$4:$C$200,$A92,'5. ZoR'!$E$4:$E$200)</f>
        <v>0</v>
      </c>
      <c r="X92" s="23">
        <f>W92*$F92</f>
        <v>0</v>
      </c>
      <c r="Y92" s="116">
        <f>SUMIF('6. ZoR'!$C$4:$C$200,$A92,'6. ZoR'!$E$4:$E$200)</f>
        <v>0</v>
      </c>
      <c r="Z92" s="23">
        <f>Y92*$F92</f>
        <v>0</v>
      </c>
      <c r="AA92" s="116">
        <f>SUMIF('7. ZoR'!$C$4:$C$200,$A92,'7. ZoR'!$E$4:$E$200)</f>
        <v>0</v>
      </c>
      <c r="AB92" s="23">
        <f>AA92*$F92</f>
        <v>0</v>
      </c>
      <c r="AC92" s="116">
        <f>SUMIF('8. ZoR'!$C$4:$C$200,$A92,'8. ZoR'!$E$4:$E$200)</f>
        <v>0</v>
      </c>
      <c r="AD92" s="23">
        <f>AC92*$F92</f>
        <v>0</v>
      </c>
      <c r="AE92" s="116">
        <f>SUMIF('9. ZoR'!$C$4:$C$200,$A92,'9. ZoR'!$E$4:$E$200)</f>
        <v>0</v>
      </c>
      <c r="AF92" s="23">
        <f>AE92*$F92</f>
        <v>0</v>
      </c>
      <c r="AG92" s="116">
        <f>SUMIF('10. ZoR'!$C$4:$C$200,$A92,'10. ZoR'!$E$4:$E$200)</f>
        <v>0</v>
      </c>
      <c r="AH92" s="23">
        <f>AG92*$F92</f>
        <v>0</v>
      </c>
    </row>
    <row r="93" spans="1:34">
      <c r="A93" s="13" t="str">
        <f>IF(C92="","",CONCATENATE(B92,"_",C92,"_",D92,"_",E93))</f>
        <v/>
      </c>
      <c r="B93" s="230"/>
      <c r="C93" s="222"/>
      <c r="D93" s="222"/>
      <c r="E93" s="39" t="s">
        <v>267</v>
      </c>
      <c r="F93" s="22">
        <f>IF(C92="",0,IF(D92="",0,VLOOKUP(D92,Data!$B:$D,3,FALSE)))</f>
        <v>0</v>
      </c>
      <c r="G93" s="107"/>
      <c r="H93" s="23">
        <f t="shared" ref="H93:H95" si="258">IF(G93="",0,F93*G93)</f>
        <v>0</v>
      </c>
      <c r="I93" s="137">
        <f>IF(OR(D92=Data!$G$3,D92=Data!$G$4,D92=Data!$G$5,D92=Data!$G$6,D92=Data!$G$7,D92=Data!$G$8,D92=Data!$G$9,D92=Data!$G$10,D92=Data!$G$11,D92=Data!$G$12,D92=Data!$G$13,D92=Data!$G$14,D92=Data!$G$15,D92=Data!$G$16,D92=Data!$G$17,D92=Data!$G$18,D92=Data!$G$19,D92=Data!$G$20,D92=Data!$G$21,D92=Data!$G$22,D92=Data!$G$23,D92=Data!$G$24,D92=Data!$G$25,D92=Data!$G$26,D92=Data!$G$27,D92=Data!$G$28,D92=Data!$G$29,D92=Data!$G$30),1,0)</f>
        <v>0</v>
      </c>
      <c r="J93" s="111">
        <f t="shared" ref="J93:J95" si="259">O93+Q93+S93+U93+W93+Y93+AA93+AC93+AE93+AG93</f>
        <v>0</v>
      </c>
      <c r="K93" s="112">
        <f t="shared" ref="K93:K95" si="260">G93-J93</f>
        <v>0</v>
      </c>
      <c r="L93" s="41">
        <f t="shared" ref="L93:L95" si="261">P93+R93+T93+V93+X93+Z93+AB93+AD93+AF93+AH93</f>
        <v>0</v>
      </c>
      <c r="M93" s="143">
        <f t="shared" ref="M93:M95" si="262">H93-L93</f>
        <v>0</v>
      </c>
      <c r="O93" s="116">
        <f>SUMIF('1. ZoR'!$C$4:$C$200,$A93,'1. ZoR'!$E$4:$E$200)</f>
        <v>0</v>
      </c>
      <c r="P93" s="23">
        <f t="shared" ref="P93:AH95" si="263">O93*$F93</f>
        <v>0</v>
      </c>
      <c r="Q93" s="116">
        <f>SUMIF('2. ZoR'!$C$4:$C$200,$A93,'2. ZoR'!$E$4:$E$200)</f>
        <v>0</v>
      </c>
      <c r="R93" s="23">
        <f t="shared" si="263"/>
        <v>0</v>
      </c>
      <c r="S93" s="116">
        <f>SUMIF('3. ZoR'!$C$4:$C$200,$A93,'3. ZoR'!$E$4:$E$200)</f>
        <v>0</v>
      </c>
      <c r="T93" s="23">
        <f t="shared" si="263"/>
        <v>0</v>
      </c>
      <c r="U93" s="116">
        <f>SUMIF('4. ZoR'!$C$4:$C$200,$A93,'4. ZoR'!$E$4:$E$200)</f>
        <v>0</v>
      </c>
      <c r="V93" s="23">
        <f t="shared" si="263"/>
        <v>0</v>
      </c>
      <c r="W93" s="116">
        <f>SUMIF('5. ZoR'!$C$4:$C$200,$A93,'5. ZoR'!$E$4:$E$200)</f>
        <v>0</v>
      </c>
      <c r="X93" s="23">
        <f t="shared" si="263"/>
        <v>0</v>
      </c>
      <c r="Y93" s="116">
        <f>SUMIF('6. ZoR'!$C$4:$C$200,$A93,'6. ZoR'!$E$4:$E$200)</f>
        <v>0</v>
      </c>
      <c r="Z93" s="23">
        <f t="shared" si="263"/>
        <v>0</v>
      </c>
      <c r="AA93" s="116">
        <f>SUMIF('7. ZoR'!$C$4:$C$200,$A93,'7. ZoR'!$E$4:$E$200)</f>
        <v>0</v>
      </c>
      <c r="AB93" s="23">
        <f t="shared" si="263"/>
        <v>0</v>
      </c>
      <c r="AC93" s="116">
        <f>SUMIF('8. ZoR'!$C$4:$C$200,$A93,'8. ZoR'!$E$4:$E$200)</f>
        <v>0</v>
      </c>
      <c r="AD93" s="23">
        <f t="shared" si="263"/>
        <v>0</v>
      </c>
      <c r="AE93" s="116">
        <f>SUMIF('9. ZoR'!$C$4:$C$200,$A93,'9. ZoR'!$E$4:$E$200)</f>
        <v>0</v>
      </c>
      <c r="AF93" s="23">
        <f t="shared" si="263"/>
        <v>0</v>
      </c>
      <c r="AG93" s="116">
        <f>SUMIF('10. ZoR'!$C$4:$C$200,$A93,'10. ZoR'!$E$4:$E$200)</f>
        <v>0</v>
      </c>
      <c r="AH93" s="23">
        <f t="shared" si="263"/>
        <v>0</v>
      </c>
    </row>
    <row r="94" spans="1:34">
      <c r="A94" s="13" t="str">
        <f>IF(C92="","",CONCATENATE(B92,"_",C92,"_",D92,"_",E94))</f>
        <v/>
      </c>
      <c r="B94" s="230"/>
      <c r="C94" s="222"/>
      <c r="D94" s="222"/>
      <c r="E94" s="39" t="s">
        <v>268</v>
      </c>
      <c r="F94" s="22">
        <f>IF(C92="",0,IF(D92="",0,VLOOKUP(D92,Data!$B:$D,3,FALSE)))</f>
        <v>0</v>
      </c>
      <c r="G94" s="107"/>
      <c r="H94" s="23">
        <f t="shared" si="258"/>
        <v>0</v>
      </c>
      <c r="I94" s="137">
        <f>IF(OR(D92=Data!$G$3,D92=Data!$G$4,D92=Data!$G$5,D92=Data!$G$6,D92=Data!$G$7,D92=Data!$G$8,D92=Data!$G$9,D92=Data!$G$10,D92=Data!$G$11,D92=Data!$G$12,D92=Data!$G$13,D92=Data!$G$14,D92=Data!$G$15,D92=Data!$G$16,D92=Data!$G$17,D92=Data!$G$18,D92=Data!$G$19,D92=Data!$G$20,D92=Data!$G$21,D92=Data!$G$22,D92=Data!$G$23,D92=Data!$G$24,D92=Data!$G$25,D92=Data!$G$26,D92=Data!$G$27,D92=Data!$G$28,D92=Data!$G$29,D92=Data!$G$30),1,0)</f>
        <v>0</v>
      </c>
      <c r="J94" s="111">
        <f t="shared" si="259"/>
        <v>0</v>
      </c>
      <c r="K94" s="112">
        <f t="shared" si="260"/>
        <v>0</v>
      </c>
      <c r="L94" s="41">
        <f t="shared" si="261"/>
        <v>0</v>
      </c>
      <c r="M94" s="143">
        <f t="shared" si="262"/>
        <v>0</v>
      </c>
      <c r="O94" s="116">
        <f>SUMIF('1. ZoR'!$C$4:$C$200,$A94,'1. ZoR'!$E$4:$E$200)</f>
        <v>0</v>
      </c>
      <c r="P94" s="23">
        <f t="shared" si="263"/>
        <v>0</v>
      </c>
      <c r="Q94" s="116">
        <f>SUMIF('2. ZoR'!$C$4:$C$200,$A94,'2. ZoR'!$E$4:$E$200)</f>
        <v>0</v>
      </c>
      <c r="R94" s="23">
        <f t="shared" si="263"/>
        <v>0</v>
      </c>
      <c r="S94" s="116">
        <f>SUMIF('3. ZoR'!$C$4:$C$200,$A94,'3. ZoR'!$E$4:$E$200)</f>
        <v>0</v>
      </c>
      <c r="T94" s="23">
        <f t="shared" si="263"/>
        <v>0</v>
      </c>
      <c r="U94" s="116">
        <f>SUMIF('4. ZoR'!$C$4:$C$200,$A94,'4. ZoR'!$E$4:$E$200)</f>
        <v>0</v>
      </c>
      <c r="V94" s="23">
        <f t="shared" si="263"/>
        <v>0</v>
      </c>
      <c r="W94" s="116">
        <f>SUMIF('5. ZoR'!$C$4:$C$200,$A94,'5. ZoR'!$E$4:$E$200)</f>
        <v>0</v>
      </c>
      <c r="X94" s="23">
        <f t="shared" si="263"/>
        <v>0</v>
      </c>
      <c r="Y94" s="116">
        <f>SUMIF('6. ZoR'!$C$4:$C$200,$A94,'6. ZoR'!$E$4:$E$200)</f>
        <v>0</v>
      </c>
      <c r="Z94" s="23">
        <f t="shared" si="263"/>
        <v>0</v>
      </c>
      <c r="AA94" s="116">
        <f>SUMIF('7. ZoR'!$C$4:$C$200,$A94,'7. ZoR'!$E$4:$E$200)</f>
        <v>0</v>
      </c>
      <c r="AB94" s="23">
        <f t="shared" si="263"/>
        <v>0</v>
      </c>
      <c r="AC94" s="116">
        <f>SUMIF('8. ZoR'!$C$4:$C$200,$A94,'8. ZoR'!$E$4:$E$200)</f>
        <v>0</v>
      </c>
      <c r="AD94" s="23">
        <f t="shared" si="263"/>
        <v>0</v>
      </c>
      <c r="AE94" s="116">
        <f>SUMIF('9. ZoR'!$C$4:$C$200,$A94,'9. ZoR'!$E$4:$E$200)</f>
        <v>0</v>
      </c>
      <c r="AF94" s="23">
        <f t="shared" si="263"/>
        <v>0</v>
      </c>
      <c r="AG94" s="116">
        <f>SUMIF('10. ZoR'!$C$4:$C$200,$A94,'10. ZoR'!$E$4:$E$200)</f>
        <v>0</v>
      </c>
      <c r="AH94" s="23">
        <f t="shared" si="263"/>
        <v>0</v>
      </c>
    </row>
    <row r="95" spans="1:34">
      <c r="A95" s="13" t="str">
        <f>IF(C92="","",CONCATENATE(B92,"_",C92,"_",D92,"_",E95))</f>
        <v/>
      </c>
      <c r="B95" s="230"/>
      <c r="C95" s="222"/>
      <c r="D95" s="222"/>
      <c r="E95" s="39" t="s">
        <v>269</v>
      </c>
      <c r="F95" s="22">
        <f>IF(C92="",0,IF(D92="",0,Data!$K$8))</f>
        <v>0</v>
      </c>
      <c r="G95" s="107"/>
      <c r="H95" s="23">
        <f t="shared" si="258"/>
        <v>0</v>
      </c>
      <c r="I95" s="137">
        <v>1</v>
      </c>
      <c r="J95" s="111">
        <f t="shared" si="259"/>
        <v>0</v>
      </c>
      <c r="K95" s="112">
        <f t="shared" si="260"/>
        <v>0</v>
      </c>
      <c r="L95" s="41">
        <f t="shared" si="261"/>
        <v>0</v>
      </c>
      <c r="M95" s="143">
        <f t="shared" si="262"/>
        <v>0</v>
      </c>
      <c r="O95" s="116">
        <f>SUMIF('1. ZoR'!$C$4:$C$200,$A95,'1. ZoR'!$E$4:$E$200)</f>
        <v>0</v>
      </c>
      <c r="P95" s="23">
        <f t="shared" si="263"/>
        <v>0</v>
      </c>
      <c r="Q95" s="116">
        <f>SUMIF('2. ZoR'!$C$4:$C$200,$A95,'2. ZoR'!$E$4:$E$200)</f>
        <v>0</v>
      </c>
      <c r="R95" s="23">
        <f t="shared" si="263"/>
        <v>0</v>
      </c>
      <c r="S95" s="116">
        <f>SUMIF('3. ZoR'!$C$4:$C$200,$A95,'3. ZoR'!$E$4:$E$200)</f>
        <v>0</v>
      </c>
      <c r="T95" s="23">
        <f t="shared" si="263"/>
        <v>0</v>
      </c>
      <c r="U95" s="116">
        <f>SUMIF('4. ZoR'!$C$4:$C$200,$A95,'4. ZoR'!$E$4:$E$200)</f>
        <v>0</v>
      </c>
      <c r="V95" s="23">
        <f t="shared" si="263"/>
        <v>0</v>
      </c>
      <c r="W95" s="116">
        <f>SUMIF('5. ZoR'!$C$4:$C$200,$A95,'5. ZoR'!$E$4:$E$200)</f>
        <v>0</v>
      </c>
      <c r="X95" s="23">
        <f t="shared" si="263"/>
        <v>0</v>
      </c>
      <c r="Y95" s="116">
        <f>SUMIF('6. ZoR'!$C$4:$C$200,$A95,'6. ZoR'!$E$4:$E$200)</f>
        <v>0</v>
      </c>
      <c r="Z95" s="23">
        <f t="shared" si="263"/>
        <v>0</v>
      </c>
      <c r="AA95" s="116">
        <f>SUMIF('7. ZoR'!$C$4:$C$200,$A95,'7. ZoR'!$E$4:$E$200)</f>
        <v>0</v>
      </c>
      <c r="AB95" s="23">
        <f t="shared" si="263"/>
        <v>0</v>
      </c>
      <c r="AC95" s="116">
        <f>SUMIF('8. ZoR'!$C$4:$C$200,$A95,'8. ZoR'!$E$4:$E$200)</f>
        <v>0</v>
      </c>
      <c r="AD95" s="23">
        <f t="shared" si="263"/>
        <v>0</v>
      </c>
      <c r="AE95" s="116">
        <f>SUMIF('9. ZoR'!$C$4:$C$200,$A95,'9. ZoR'!$E$4:$E$200)</f>
        <v>0</v>
      </c>
      <c r="AF95" s="23">
        <f t="shared" si="263"/>
        <v>0</v>
      </c>
      <c r="AG95" s="116">
        <f>SUMIF('10. ZoR'!$C$4:$C$200,$A95,'10. ZoR'!$E$4:$E$200)</f>
        <v>0</v>
      </c>
      <c r="AH95" s="23">
        <f t="shared" si="263"/>
        <v>0</v>
      </c>
    </row>
    <row r="96" spans="1:34">
      <c r="B96" s="230"/>
      <c r="C96" s="219" t="str">
        <f>CONCATENATE("Celkem za"," ",C92," - ",D92)</f>
        <v xml:space="preserve">Celkem za  - </v>
      </c>
      <c r="D96" s="220"/>
      <c r="E96" s="220"/>
      <c r="F96" s="220"/>
      <c r="G96" s="221"/>
      <c r="H96" s="101">
        <f>SUM(H92:H95)</f>
        <v>0</v>
      </c>
      <c r="I96" s="139"/>
      <c r="J96" s="109">
        <f t="shared" ref="J96:Q96" si="264">SUM(J92:J95)</f>
        <v>0</v>
      </c>
      <c r="K96" s="113">
        <f t="shared" si="264"/>
        <v>0</v>
      </c>
      <c r="L96" s="43">
        <f t="shared" si="264"/>
        <v>0</v>
      </c>
      <c r="M96" s="144">
        <f t="shared" si="264"/>
        <v>0</v>
      </c>
      <c r="O96" s="115">
        <f t="shared" si="264"/>
        <v>0</v>
      </c>
      <c r="P96" s="101">
        <f t="shared" si="264"/>
        <v>0</v>
      </c>
      <c r="Q96" s="115">
        <f t="shared" si="264"/>
        <v>0</v>
      </c>
      <c r="R96" s="101">
        <f t="shared" ref="R96" si="265">SUM(R92:R95)</f>
        <v>0</v>
      </c>
      <c r="S96" s="115">
        <f>SUM(S92:S95)</f>
        <v>0</v>
      </c>
      <c r="T96" s="101">
        <f t="shared" ref="T96:V96" si="266">SUM(T92:T95)</f>
        <v>0</v>
      </c>
      <c r="U96" s="115">
        <f>SUM(U92:U95)</f>
        <v>0</v>
      </c>
      <c r="V96" s="101">
        <f t="shared" si="266"/>
        <v>0</v>
      </c>
      <c r="W96" s="115">
        <f>SUM(W92:W95)</f>
        <v>0</v>
      </c>
      <c r="X96" s="101">
        <f t="shared" ref="X96" si="267">SUM(X92:X95)</f>
        <v>0</v>
      </c>
      <c r="Y96" s="115">
        <f>SUM(Y92:Y95)</f>
        <v>0</v>
      </c>
      <c r="Z96" s="101">
        <f t="shared" ref="Z96" si="268">SUM(Z92:Z95)</f>
        <v>0</v>
      </c>
      <c r="AA96" s="115">
        <f>SUM(AA92:AA95)</f>
        <v>0</v>
      </c>
      <c r="AB96" s="101">
        <f t="shared" ref="AB96" si="269">SUM(AB92:AB95)</f>
        <v>0</v>
      </c>
      <c r="AC96" s="115">
        <f>SUM(AC92:AC95)</f>
        <v>0</v>
      </c>
      <c r="AD96" s="101">
        <f t="shared" ref="AD96" si="270">SUM(AD92:AD95)</f>
        <v>0</v>
      </c>
      <c r="AE96" s="115">
        <f>SUM(AE92:AE95)</f>
        <v>0</v>
      </c>
      <c r="AF96" s="101">
        <f t="shared" ref="AF96" si="271">SUM(AF92:AF95)</f>
        <v>0</v>
      </c>
      <c r="AG96" s="115">
        <f>SUM(AG92:AG95)</f>
        <v>0</v>
      </c>
      <c r="AH96" s="101">
        <f t="shared" ref="AH96" si="272">SUM(AH92:AH95)</f>
        <v>0</v>
      </c>
    </row>
    <row r="97" spans="1:34">
      <c r="A97" s="13" t="str">
        <f>IF(C97="","",CONCATENATE(B97,"_",C97,"_",D97,"_",E97))</f>
        <v/>
      </c>
      <c r="B97" s="230">
        <v>19</v>
      </c>
      <c r="C97" s="222"/>
      <c r="D97" s="222"/>
      <c r="E97" s="40" t="s">
        <v>2</v>
      </c>
      <c r="F97" s="41">
        <f>IF(C97="",0,IF(D97="",0,VLOOKUP(D97,Data!$B:$D,3,FALSE)))</f>
        <v>0</v>
      </c>
      <c r="G97" s="107"/>
      <c r="H97" s="23">
        <f>IF(G97="",0,F97*G97)</f>
        <v>0</v>
      </c>
      <c r="I97" s="137">
        <f>IF(OR(D97=Data!$G$3,D97=Data!$G$4,D97=Data!$G$5,D97=Data!$G$6,D97=Data!$G$7,D97=Data!$G$8,D97=Data!$G$9,D97=Data!$G$10,D97=Data!$G$11,D97=Data!$G$12,D97=Data!$G$13,D97=Data!$G$14,D97=Data!$G$15,D97=Data!$G$16,D97=Data!$G$17,D97=Data!$G$18,D97=Data!$G$19,D97=Data!$G$20,D97=Data!$G$21,D97=Data!$G$22,D97=Data!$G$23,D97=Data!$G$24,D97=Data!$G$25,D97=Data!$G$26,D97=Data!$G$27,D97=Data!$G$28,D97=Data!$G$29,D97=Data!$G$30),1,0)</f>
        <v>0</v>
      </c>
      <c r="J97" s="111">
        <f>O97+Q97+S97+U97+W97+Y97+AA97+AC97+AE97+AG97</f>
        <v>0</v>
      </c>
      <c r="K97" s="112">
        <f>G97-J97</f>
        <v>0</v>
      </c>
      <c r="L97" s="41">
        <f>P97+R97+T97+V97+X97+Z97+AB97+AD97+AF97+AH97</f>
        <v>0</v>
      </c>
      <c r="M97" s="143">
        <f>H97-L97</f>
        <v>0</v>
      </c>
      <c r="O97" s="116">
        <f>SUMIF('1. ZoR'!$C$4:$C$200,$A97,'1. ZoR'!$E$4:$E$200)</f>
        <v>0</v>
      </c>
      <c r="P97" s="23">
        <f>O97*$F97</f>
        <v>0</v>
      </c>
      <c r="Q97" s="116">
        <f>SUMIF('2. ZoR'!$C$4:$C$200,$A97,'2. ZoR'!$E$4:$E$200)</f>
        <v>0</v>
      </c>
      <c r="R97" s="23">
        <f>Q97*$F97</f>
        <v>0</v>
      </c>
      <c r="S97" s="116">
        <f>SUMIF('3. ZoR'!$C$4:$C$200,$A97,'3. ZoR'!$E$4:$E$200)</f>
        <v>0</v>
      </c>
      <c r="T97" s="23">
        <f>S97*$F97</f>
        <v>0</v>
      </c>
      <c r="U97" s="116">
        <f>SUMIF('4. ZoR'!$C$4:$C$200,$A97,'4. ZoR'!$E$4:$E$200)</f>
        <v>0</v>
      </c>
      <c r="V97" s="23">
        <f>U97*$F97</f>
        <v>0</v>
      </c>
      <c r="W97" s="116">
        <f>SUMIF('5. ZoR'!$C$4:$C$200,$A97,'5. ZoR'!$E$4:$E$200)</f>
        <v>0</v>
      </c>
      <c r="X97" s="23">
        <f>W97*$F97</f>
        <v>0</v>
      </c>
      <c r="Y97" s="116">
        <f>SUMIF('6. ZoR'!$C$4:$C$200,$A97,'6. ZoR'!$E$4:$E$200)</f>
        <v>0</v>
      </c>
      <c r="Z97" s="23">
        <f>Y97*$F97</f>
        <v>0</v>
      </c>
      <c r="AA97" s="116">
        <f>SUMIF('7. ZoR'!$C$4:$C$200,$A97,'7. ZoR'!$E$4:$E$200)</f>
        <v>0</v>
      </c>
      <c r="AB97" s="23">
        <f>AA97*$F97</f>
        <v>0</v>
      </c>
      <c r="AC97" s="116">
        <f>SUMIF('8. ZoR'!$C$4:$C$200,$A97,'8. ZoR'!$E$4:$E$200)</f>
        <v>0</v>
      </c>
      <c r="AD97" s="23">
        <f>AC97*$F97</f>
        <v>0</v>
      </c>
      <c r="AE97" s="116">
        <f>SUMIF('9. ZoR'!$C$4:$C$200,$A97,'9. ZoR'!$E$4:$E$200)</f>
        <v>0</v>
      </c>
      <c r="AF97" s="23">
        <f>AE97*$F97</f>
        <v>0</v>
      </c>
      <c r="AG97" s="116">
        <f>SUMIF('10. ZoR'!$C$4:$C$200,$A97,'10. ZoR'!$E$4:$E$200)</f>
        <v>0</v>
      </c>
      <c r="AH97" s="23">
        <f>AG97*$F97</f>
        <v>0</v>
      </c>
    </row>
    <row r="98" spans="1:34">
      <c r="A98" s="13" t="str">
        <f>IF(C97="","",CONCATENATE(B97,"_",C97,"_",D97,"_",E98))</f>
        <v/>
      </c>
      <c r="B98" s="230"/>
      <c r="C98" s="222"/>
      <c r="D98" s="222"/>
      <c r="E98" s="39" t="s">
        <v>267</v>
      </c>
      <c r="F98" s="22">
        <f>IF(C97="",0,IF(D97="",0,VLOOKUP(D97,Data!$B:$D,3,FALSE)))</f>
        <v>0</v>
      </c>
      <c r="G98" s="107"/>
      <c r="H98" s="23">
        <f t="shared" ref="H98:H100" si="273">IF(G98="",0,F98*G98)</f>
        <v>0</v>
      </c>
      <c r="I98" s="137">
        <f>IF(OR(D97=Data!$G$3,D97=Data!$G$4,D97=Data!$G$5,D97=Data!$G$6,D97=Data!$G$7,D97=Data!$G$8,D97=Data!$G$9,D97=Data!$G$10,D97=Data!$G$11,D97=Data!$G$12,D97=Data!$G$13,D97=Data!$G$14,D97=Data!$G$15,D97=Data!$G$16,D97=Data!$G$17,D97=Data!$G$18,D97=Data!$G$19,D97=Data!$G$20,D97=Data!$G$21,D97=Data!$G$22,D97=Data!$G$23,D97=Data!$G$24,D97=Data!$G$25,D97=Data!$G$26,D97=Data!$G$27,D97=Data!$G$28,D97=Data!$G$29,D97=Data!$G$30),1,0)</f>
        <v>0</v>
      </c>
      <c r="J98" s="111">
        <f t="shared" ref="J98:J100" si="274">O98+Q98+S98+U98+W98+Y98+AA98+AC98+AE98+AG98</f>
        <v>0</v>
      </c>
      <c r="K98" s="112">
        <f t="shared" ref="K98:K100" si="275">G98-J98</f>
        <v>0</v>
      </c>
      <c r="L98" s="41">
        <f t="shared" ref="L98:L100" si="276">P98+R98+T98+V98+X98+Z98+AB98+AD98+AF98+AH98</f>
        <v>0</v>
      </c>
      <c r="M98" s="143">
        <f t="shared" ref="M98:M100" si="277">H98-L98</f>
        <v>0</v>
      </c>
      <c r="O98" s="116">
        <f>SUMIF('1. ZoR'!$C$4:$C$200,$A98,'1. ZoR'!$E$4:$E$200)</f>
        <v>0</v>
      </c>
      <c r="P98" s="23">
        <f t="shared" ref="P98:AH100" si="278">O98*$F98</f>
        <v>0</v>
      </c>
      <c r="Q98" s="116">
        <f>SUMIF('2. ZoR'!$C$4:$C$200,$A98,'2. ZoR'!$E$4:$E$200)</f>
        <v>0</v>
      </c>
      <c r="R98" s="23">
        <f t="shared" si="278"/>
        <v>0</v>
      </c>
      <c r="S98" s="116">
        <f>SUMIF('3. ZoR'!$C$4:$C$200,$A98,'3. ZoR'!$E$4:$E$200)</f>
        <v>0</v>
      </c>
      <c r="T98" s="23">
        <f t="shared" si="278"/>
        <v>0</v>
      </c>
      <c r="U98" s="116">
        <f>SUMIF('4. ZoR'!$C$4:$C$200,$A98,'4. ZoR'!$E$4:$E$200)</f>
        <v>0</v>
      </c>
      <c r="V98" s="23">
        <f t="shared" si="278"/>
        <v>0</v>
      </c>
      <c r="W98" s="116">
        <f>SUMIF('5. ZoR'!$C$4:$C$200,$A98,'5. ZoR'!$E$4:$E$200)</f>
        <v>0</v>
      </c>
      <c r="X98" s="23">
        <f t="shared" si="278"/>
        <v>0</v>
      </c>
      <c r="Y98" s="116">
        <f>SUMIF('6. ZoR'!$C$4:$C$200,$A98,'6. ZoR'!$E$4:$E$200)</f>
        <v>0</v>
      </c>
      <c r="Z98" s="23">
        <f t="shared" si="278"/>
        <v>0</v>
      </c>
      <c r="AA98" s="116">
        <f>SUMIF('7. ZoR'!$C$4:$C$200,$A98,'7. ZoR'!$E$4:$E$200)</f>
        <v>0</v>
      </c>
      <c r="AB98" s="23">
        <f t="shared" si="278"/>
        <v>0</v>
      </c>
      <c r="AC98" s="116">
        <f>SUMIF('8. ZoR'!$C$4:$C$200,$A98,'8. ZoR'!$E$4:$E$200)</f>
        <v>0</v>
      </c>
      <c r="AD98" s="23">
        <f t="shared" si="278"/>
        <v>0</v>
      </c>
      <c r="AE98" s="116">
        <f>SUMIF('9. ZoR'!$C$4:$C$200,$A98,'9. ZoR'!$E$4:$E$200)</f>
        <v>0</v>
      </c>
      <c r="AF98" s="23">
        <f t="shared" si="278"/>
        <v>0</v>
      </c>
      <c r="AG98" s="116">
        <f>SUMIF('10. ZoR'!$C$4:$C$200,$A98,'10. ZoR'!$E$4:$E$200)</f>
        <v>0</v>
      </c>
      <c r="AH98" s="23">
        <f t="shared" si="278"/>
        <v>0</v>
      </c>
    </row>
    <row r="99" spans="1:34">
      <c r="A99" s="13" t="str">
        <f>IF(C97="","",CONCATENATE(B97,"_",C97,"_",D97,"_",E99))</f>
        <v/>
      </c>
      <c r="B99" s="230"/>
      <c r="C99" s="222"/>
      <c r="D99" s="222"/>
      <c r="E99" s="39" t="s">
        <v>268</v>
      </c>
      <c r="F99" s="22">
        <f>IF(C97="",0,IF(D97="",0,VLOOKUP(D97,Data!$B:$D,3,FALSE)))</f>
        <v>0</v>
      </c>
      <c r="G99" s="107"/>
      <c r="H99" s="23">
        <f t="shared" si="273"/>
        <v>0</v>
      </c>
      <c r="I99" s="137">
        <f>IF(OR(D97=Data!$G$3,D97=Data!$G$4,D97=Data!$G$5,D97=Data!$G$6,D97=Data!$G$7,D97=Data!$G$8,D97=Data!$G$9,D97=Data!$G$10,D97=Data!$G$11,D97=Data!$G$12,D97=Data!$G$13,D97=Data!$G$14,D97=Data!$G$15,D97=Data!$G$16,D97=Data!$G$17,D97=Data!$G$18,D97=Data!$G$19,D97=Data!$G$20,D97=Data!$G$21,D97=Data!$G$22,D97=Data!$G$23,D97=Data!$G$24,D97=Data!$G$25,D97=Data!$G$26,D97=Data!$G$27,D97=Data!$G$28,D97=Data!$G$29,D97=Data!$G$30),1,0)</f>
        <v>0</v>
      </c>
      <c r="J99" s="111">
        <f t="shared" si="274"/>
        <v>0</v>
      </c>
      <c r="K99" s="112">
        <f t="shared" si="275"/>
        <v>0</v>
      </c>
      <c r="L99" s="41">
        <f t="shared" si="276"/>
        <v>0</v>
      </c>
      <c r="M99" s="143">
        <f t="shared" si="277"/>
        <v>0</v>
      </c>
      <c r="O99" s="116">
        <f>SUMIF('1. ZoR'!$C$4:$C$200,$A99,'1. ZoR'!$E$4:$E$200)</f>
        <v>0</v>
      </c>
      <c r="P99" s="23">
        <f t="shared" si="278"/>
        <v>0</v>
      </c>
      <c r="Q99" s="116">
        <f>SUMIF('2. ZoR'!$C$4:$C$200,$A99,'2. ZoR'!$E$4:$E$200)</f>
        <v>0</v>
      </c>
      <c r="R99" s="23">
        <f t="shared" si="278"/>
        <v>0</v>
      </c>
      <c r="S99" s="116">
        <f>SUMIF('3. ZoR'!$C$4:$C$200,$A99,'3. ZoR'!$E$4:$E$200)</f>
        <v>0</v>
      </c>
      <c r="T99" s="23">
        <f t="shared" si="278"/>
        <v>0</v>
      </c>
      <c r="U99" s="116">
        <f>SUMIF('4. ZoR'!$C$4:$C$200,$A99,'4. ZoR'!$E$4:$E$200)</f>
        <v>0</v>
      </c>
      <c r="V99" s="23">
        <f t="shared" si="278"/>
        <v>0</v>
      </c>
      <c r="W99" s="116">
        <f>SUMIF('5. ZoR'!$C$4:$C$200,$A99,'5. ZoR'!$E$4:$E$200)</f>
        <v>0</v>
      </c>
      <c r="X99" s="23">
        <f t="shared" si="278"/>
        <v>0</v>
      </c>
      <c r="Y99" s="116">
        <f>SUMIF('6. ZoR'!$C$4:$C$200,$A99,'6. ZoR'!$E$4:$E$200)</f>
        <v>0</v>
      </c>
      <c r="Z99" s="23">
        <f t="shared" si="278"/>
        <v>0</v>
      </c>
      <c r="AA99" s="116">
        <f>SUMIF('7. ZoR'!$C$4:$C$200,$A99,'7. ZoR'!$E$4:$E$200)</f>
        <v>0</v>
      </c>
      <c r="AB99" s="23">
        <f t="shared" si="278"/>
        <v>0</v>
      </c>
      <c r="AC99" s="116">
        <f>SUMIF('8. ZoR'!$C$4:$C$200,$A99,'8. ZoR'!$E$4:$E$200)</f>
        <v>0</v>
      </c>
      <c r="AD99" s="23">
        <f t="shared" si="278"/>
        <v>0</v>
      </c>
      <c r="AE99" s="116">
        <f>SUMIF('9. ZoR'!$C$4:$C$200,$A99,'9. ZoR'!$E$4:$E$200)</f>
        <v>0</v>
      </c>
      <c r="AF99" s="23">
        <f t="shared" si="278"/>
        <v>0</v>
      </c>
      <c r="AG99" s="116">
        <f>SUMIF('10. ZoR'!$C$4:$C$200,$A99,'10. ZoR'!$E$4:$E$200)</f>
        <v>0</v>
      </c>
      <c r="AH99" s="23">
        <f t="shared" si="278"/>
        <v>0</v>
      </c>
    </row>
    <row r="100" spans="1:34">
      <c r="A100" s="13" t="str">
        <f>IF(C97="","",CONCATENATE(B97,"_",C97,"_",D97,"_",E100))</f>
        <v/>
      </c>
      <c r="B100" s="230"/>
      <c r="C100" s="222"/>
      <c r="D100" s="222"/>
      <c r="E100" s="39" t="s">
        <v>269</v>
      </c>
      <c r="F100" s="22">
        <f>IF(C97="",0,IF(D97="",0,Data!$K$8))</f>
        <v>0</v>
      </c>
      <c r="G100" s="107"/>
      <c r="H100" s="23">
        <f t="shared" si="273"/>
        <v>0</v>
      </c>
      <c r="I100" s="137">
        <v>1</v>
      </c>
      <c r="J100" s="111">
        <f t="shared" si="274"/>
        <v>0</v>
      </c>
      <c r="K100" s="112">
        <f t="shared" si="275"/>
        <v>0</v>
      </c>
      <c r="L100" s="41">
        <f t="shared" si="276"/>
        <v>0</v>
      </c>
      <c r="M100" s="143">
        <f t="shared" si="277"/>
        <v>0</v>
      </c>
      <c r="O100" s="116">
        <f>SUMIF('1. ZoR'!$C$4:$C$200,$A100,'1. ZoR'!$E$4:$E$200)</f>
        <v>0</v>
      </c>
      <c r="P100" s="23">
        <f t="shared" si="278"/>
        <v>0</v>
      </c>
      <c r="Q100" s="116">
        <f>SUMIF('2. ZoR'!$C$4:$C$200,$A100,'2. ZoR'!$E$4:$E$200)</f>
        <v>0</v>
      </c>
      <c r="R100" s="23">
        <f t="shared" si="278"/>
        <v>0</v>
      </c>
      <c r="S100" s="116">
        <f>SUMIF('3. ZoR'!$C$4:$C$200,$A100,'3. ZoR'!$E$4:$E$200)</f>
        <v>0</v>
      </c>
      <c r="T100" s="23">
        <f t="shared" si="278"/>
        <v>0</v>
      </c>
      <c r="U100" s="116">
        <f>SUMIF('4. ZoR'!$C$4:$C$200,$A100,'4. ZoR'!$E$4:$E$200)</f>
        <v>0</v>
      </c>
      <c r="V100" s="23">
        <f t="shared" si="278"/>
        <v>0</v>
      </c>
      <c r="W100" s="116">
        <f>SUMIF('5. ZoR'!$C$4:$C$200,$A100,'5. ZoR'!$E$4:$E$200)</f>
        <v>0</v>
      </c>
      <c r="X100" s="23">
        <f t="shared" si="278"/>
        <v>0</v>
      </c>
      <c r="Y100" s="116">
        <f>SUMIF('6. ZoR'!$C$4:$C$200,$A100,'6. ZoR'!$E$4:$E$200)</f>
        <v>0</v>
      </c>
      <c r="Z100" s="23">
        <f t="shared" si="278"/>
        <v>0</v>
      </c>
      <c r="AA100" s="116">
        <f>SUMIF('7. ZoR'!$C$4:$C$200,$A100,'7. ZoR'!$E$4:$E$200)</f>
        <v>0</v>
      </c>
      <c r="AB100" s="23">
        <f t="shared" si="278"/>
        <v>0</v>
      </c>
      <c r="AC100" s="116">
        <f>SUMIF('8. ZoR'!$C$4:$C$200,$A100,'8. ZoR'!$E$4:$E$200)</f>
        <v>0</v>
      </c>
      <c r="AD100" s="23">
        <f t="shared" si="278"/>
        <v>0</v>
      </c>
      <c r="AE100" s="116">
        <f>SUMIF('9. ZoR'!$C$4:$C$200,$A100,'9. ZoR'!$E$4:$E$200)</f>
        <v>0</v>
      </c>
      <c r="AF100" s="23">
        <f t="shared" si="278"/>
        <v>0</v>
      </c>
      <c r="AG100" s="116">
        <f>SUMIF('10. ZoR'!$C$4:$C$200,$A100,'10. ZoR'!$E$4:$E$200)</f>
        <v>0</v>
      </c>
      <c r="AH100" s="23">
        <f t="shared" si="278"/>
        <v>0</v>
      </c>
    </row>
    <row r="101" spans="1:34">
      <c r="B101" s="230"/>
      <c r="C101" s="219" t="str">
        <f>CONCATENATE("Celkem za"," ",C97," - ",D97)</f>
        <v xml:space="preserve">Celkem za  - </v>
      </c>
      <c r="D101" s="220"/>
      <c r="E101" s="220"/>
      <c r="F101" s="220"/>
      <c r="G101" s="221"/>
      <c r="H101" s="101">
        <f>SUM(H97:H100)</f>
        <v>0</v>
      </c>
      <c r="I101" s="139"/>
      <c r="J101" s="109">
        <f t="shared" ref="J101:Q101" si="279">SUM(J97:J100)</f>
        <v>0</v>
      </c>
      <c r="K101" s="113">
        <f t="shared" si="279"/>
        <v>0</v>
      </c>
      <c r="L101" s="43">
        <f t="shared" si="279"/>
        <v>0</v>
      </c>
      <c r="M101" s="144">
        <f t="shared" si="279"/>
        <v>0</v>
      </c>
      <c r="O101" s="115">
        <f t="shared" si="279"/>
        <v>0</v>
      </c>
      <c r="P101" s="101">
        <f t="shared" si="279"/>
        <v>0</v>
      </c>
      <c r="Q101" s="115">
        <f t="shared" si="279"/>
        <v>0</v>
      </c>
      <c r="R101" s="101">
        <f t="shared" ref="R101" si="280">SUM(R97:R100)</f>
        <v>0</v>
      </c>
      <c r="S101" s="115">
        <f>SUM(S97:S100)</f>
        <v>0</v>
      </c>
      <c r="T101" s="101">
        <f t="shared" ref="T101:V101" si="281">SUM(T97:T100)</f>
        <v>0</v>
      </c>
      <c r="U101" s="115">
        <f>SUM(U97:U100)</f>
        <v>0</v>
      </c>
      <c r="V101" s="101">
        <f t="shared" si="281"/>
        <v>0</v>
      </c>
      <c r="W101" s="115">
        <f>SUM(W97:W100)</f>
        <v>0</v>
      </c>
      <c r="X101" s="101">
        <f t="shared" ref="X101" si="282">SUM(X97:X100)</f>
        <v>0</v>
      </c>
      <c r="Y101" s="115">
        <f>SUM(Y97:Y100)</f>
        <v>0</v>
      </c>
      <c r="Z101" s="101">
        <f t="shared" ref="Z101" si="283">SUM(Z97:Z100)</f>
        <v>0</v>
      </c>
      <c r="AA101" s="115">
        <f>SUM(AA97:AA100)</f>
        <v>0</v>
      </c>
      <c r="AB101" s="101">
        <f t="shared" ref="AB101" si="284">SUM(AB97:AB100)</f>
        <v>0</v>
      </c>
      <c r="AC101" s="115">
        <f>SUM(AC97:AC100)</f>
        <v>0</v>
      </c>
      <c r="AD101" s="101">
        <f t="shared" ref="AD101" si="285">SUM(AD97:AD100)</f>
        <v>0</v>
      </c>
      <c r="AE101" s="115">
        <f>SUM(AE97:AE100)</f>
        <v>0</v>
      </c>
      <c r="AF101" s="101">
        <f t="shared" ref="AF101" si="286">SUM(AF97:AF100)</f>
        <v>0</v>
      </c>
      <c r="AG101" s="115">
        <f>SUM(AG97:AG100)</f>
        <v>0</v>
      </c>
      <c r="AH101" s="101">
        <f t="shared" ref="AH101" si="287">SUM(AH97:AH100)</f>
        <v>0</v>
      </c>
    </row>
    <row r="102" spans="1:34">
      <c r="A102" s="13" t="str">
        <f>IF(C102="","",CONCATENATE(B102,"_",C102,"_",D102,"_",E102))</f>
        <v/>
      </c>
      <c r="B102" s="230">
        <v>20</v>
      </c>
      <c r="C102" s="222"/>
      <c r="D102" s="222"/>
      <c r="E102" s="40" t="s">
        <v>2</v>
      </c>
      <c r="F102" s="41">
        <f>IF(C102="",0,IF(D102="",0,VLOOKUP(D102,Data!$B:$D,3,FALSE)))</f>
        <v>0</v>
      </c>
      <c r="G102" s="107"/>
      <c r="H102" s="23">
        <f>IF(G102="",0,F102*G102)</f>
        <v>0</v>
      </c>
      <c r="I102" s="137">
        <f>IF(OR(D102=Data!$G$3,D102=Data!$G$4,D102=Data!$G$5,D102=Data!$G$6,D102=Data!$G$7,D102=Data!$G$8,D102=Data!$G$9,D102=Data!$G$10,D102=Data!$G$11,D102=Data!$G$12,D102=Data!$G$13,D102=Data!$G$14,D102=Data!$G$15,D102=Data!$G$16,D102=Data!$G$17,D102=Data!$G$18,D102=Data!$G$19,D102=Data!$G$20,D102=Data!$G$21,D102=Data!$G$22,D102=Data!$G$23,D102=Data!$G$24,D102=Data!$G$25,D102=Data!$G$26,D102=Data!$G$27,D102=Data!$G$28,D102=Data!$G$29,D102=Data!$G$30),1,0)</f>
        <v>0</v>
      </c>
      <c r="J102" s="111">
        <f>O102+Q102+S102+U102+W102+Y102+AA102+AC102+AE102+AG102</f>
        <v>0</v>
      </c>
      <c r="K102" s="112">
        <f>G102-J102</f>
        <v>0</v>
      </c>
      <c r="L102" s="41">
        <f>P102+R102+T102+V102+X102+Z102+AB102+AD102+AF102+AH102</f>
        <v>0</v>
      </c>
      <c r="M102" s="143">
        <f>H102-L102</f>
        <v>0</v>
      </c>
      <c r="O102" s="116">
        <f>SUMIF('1. ZoR'!$C$4:$C$200,$A102,'1. ZoR'!$E$4:$E$200)</f>
        <v>0</v>
      </c>
      <c r="P102" s="23">
        <f>O102*$F102</f>
        <v>0</v>
      </c>
      <c r="Q102" s="116">
        <f>SUMIF('2. ZoR'!$C$4:$C$200,$A102,'2. ZoR'!$E$4:$E$200)</f>
        <v>0</v>
      </c>
      <c r="R102" s="23">
        <f>Q102*$F102</f>
        <v>0</v>
      </c>
      <c r="S102" s="116">
        <f>SUMIF('3. ZoR'!$C$4:$C$200,$A102,'3. ZoR'!$E$4:$E$200)</f>
        <v>0</v>
      </c>
      <c r="T102" s="23">
        <f>S102*$F102</f>
        <v>0</v>
      </c>
      <c r="U102" s="116">
        <f>SUMIF('4. ZoR'!$C$4:$C$200,$A102,'4. ZoR'!$E$4:$E$200)</f>
        <v>0</v>
      </c>
      <c r="V102" s="23">
        <f>U102*$F102</f>
        <v>0</v>
      </c>
      <c r="W102" s="116">
        <f>SUMIF('5. ZoR'!$C$4:$C$200,$A102,'5. ZoR'!$E$4:$E$200)</f>
        <v>0</v>
      </c>
      <c r="X102" s="23">
        <f>W102*$F102</f>
        <v>0</v>
      </c>
      <c r="Y102" s="116">
        <f>SUMIF('6. ZoR'!$C$4:$C$200,$A102,'6. ZoR'!$E$4:$E$200)</f>
        <v>0</v>
      </c>
      <c r="Z102" s="23">
        <f>Y102*$F102</f>
        <v>0</v>
      </c>
      <c r="AA102" s="116">
        <f>SUMIF('7. ZoR'!$C$4:$C$200,$A102,'7. ZoR'!$E$4:$E$200)</f>
        <v>0</v>
      </c>
      <c r="AB102" s="23">
        <f>AA102*$F102</f>
        <v>0</v>
      </c>
      <c r="AC102" s="116">
        <f>SUMIF('8. ZoR'!$C$4:$C$200,$A102,'8. ZoR'!$E$4:$E$200)</f>
        <v>0</v>
      </c>
      <c r="AD102" s="23">
        <f>AC102*$F102</f>
        <v>0</v>
      </c>
      <c r="AE102" s="116">
        <f>SUMIF('9. ZoR'!$C$4:$C$200,$A102,'9. ZoR'!$E$4:$E$200)</f>
        <v>0</v>
      </c>
      <c r="AF102" s="23">
        <f>AE102*$F102</f>
        <v>0</v>
      </c>
      <c r="AG102" s="116">
        <f>SUMIF('10. ZoR'!$C$4:$C$200,$A102,'10. ZoR'!$E$4:$E$200)</f>
        <v>0</v>
      </c>
      <c r="AH102" s="23">
        <f>AG102*$F102</f>
        <v>0</v>
      </c>
    </row>
    <row r="103" spans="1:34">
      <c r="A103" s="13" t="str">
        <f>IF(C102="","",CONCATENATE(B102,"_",C102,"_",D102,"_",E103))</f>
        <v/>
      </c>
      <c r="B103" s="230"/>
      <c r="C103" s="222"/>
      <c r="D103" s="222"/>
      <c r="E103" s="39" t="s">
        <v>267</v>
      </c>
      <c r="F103" s="22">
        <f>IF(C102="",0,IF(D102="",0,VLOOKUP(D102,Data!$B:$D,3,FALSE)))</f>
        <v>0</v>
      </c>
      <c r="G103" s="107"/>
      <c r="H103" s="23">
        <f t="shared" ref="H103:H105" si="288">IF(G103="",0,F103*G103)</f>
        <v>0</v>
      </c>
      <c r="I103" s="137">
        <f>IF(OR(D102=Data!$G$3,D102=Data!$G$4,D102=Data!$G$5,D102=Data!$G$6,D102=Data!$G$7,D102=Data!$G$8,D102=Data!$G$9,D102=Data!$G$10,D102=Data!$G$11,D102=Data!$G$12,D102=Data!$G$13,D102=Data!$G$14,D102=Data!$G$15,D102=Data!$G$16,D102=Data!$G$17,D102=Data!$G$18,D102=Data!$G$19,D102=Data!$G$20,D102=Data!$G$21,D102=Data!$G$22,D102=Data!$G$23,D102=Data!$G$24,D102=Data!$G$25,D102=Data!$G$26,D102=Data!$G$27,D102=Data!$G$28,D102=Data!$G$29,D102=Data!$G$30),1,0)</f>
        <v>0</v>
      </c>
      <c r="J103" s="111">
        <f t="shared" ref="J103:J105" si="289">O103+Q103+S103+U103+W103+Y103+AA103+AC103+AE103+AG103</f>
        <v>0</v>
      </c>
      <c r="K103" s="112">
        <f t="shared" ref="K103:K105" si="290">G103-J103</f>
        <v>0</v>
      </c>
      <c r="L103" s="41">
        <f t="shared" ref="L103:L105" si="291">P103+R103+T103+V103+X103+Z103+AB103+AD103+AF103+AH103</f>
        <v>0</v>
      </c>
      <c r="M103" s="143">
        <f t="shared" ref="M103:M105" si="292">H103-L103</f>
        <v>0</v>
      </c>
      <c r="O103" s="116">
        <f>SUMIF('1. ZoR'!$C$4:$C$200,$A103,'1. ZoR'!$E$4:$E$200)</f>
        <v>0</v>
      </c>
      <c r="P103" s="23">
        <f t="shared" ref="P103:AH105" si="293">O103*$F103</f>
        <v>0</v>
      </c>
      <c r="Q103" s="116">
        <f>SUMIF('2. ZoR'!$C$4:$C$200,$A103,'2. ZoR'!$E$4:$E$200)</f>
        <v>0</v>
      </c>
      <c r="R103" s="23">
        <f t="shared" si="293"/>
        <v>0</v>
      </c>
      <c r="S103" s="116">
        <f>SUMIF('3. ZoR'!$C$4:$C$200,$A103,'3. ZoR'!$E$4:$E$200)</f>
        <v>0</v>
      </c>
      <c r="T103" s="23">
        <f t="shared" si="293"/>
        <v>0</v>
      </c>
      <c r="U103" s="116">
        <f>SUMIF('4. ZoR'!$C$4:$C$200,$A103,'4. ZoR'!$E$4:$E$200)</f>
        <v>0</v>
      </c>
      <c r="V103" s="23">
        <f t="shared" si="293"/>
        <v>0</v>
      </c>
      <c r="W103" s="116">
        <f>SUMIF('5. ZoR'!$C$4:$C$200,$A103,'5. ZoR'!$E$4:$E$200)</f>
        <v>0</v>
      </c>
      <c r="X103" s="23">
        <f t="shared" si="293"/>
        <v>0</v>
      </c>
      <c r="Y103" s="116">
        <f>SUMIF('6. ZoR'!$C$4:$C$200,$A103,'6. ZoR'!$E$4:$E$200)</f>
        <v>0</v>
      </c>
      <c r="Z103" s="23">
        <f t="shared" si="293"/>
        <v>0</v>
      </c>
      <c r="AA103" s="116">
        <f>SUMIF('7. ZoR'!$C$4:$C$200,$A103,'7. ZoR'!$E$4:$E$200)</f>
        <v>0</v>
      </c>
      <c r="AB103" s="23">
        <f t="shared" si="293"/>
        <v>0</v>
      </c>
      <c r="AC103" s="116">
        <f>SUMIF('8. ZoR'!$C$4:$C$200,$A103,'8. ZoR'!$E$4:$E$200)</f>
        <v>0</v>
      </c>
      <c r="AD103" s="23">
        <f t="shared" si="293"/>
        <v>0</v>
      </c>
      <c r="AE103" s="116">
        <f>SUMIF('9. ZoR'!$C$4:$C$200,$A103,'9. ZoR'!$E$4:$E$200)</f>
        <v>0</v>
      </c>
      <c r="AF103" s="23">
        <f t="shared" si="293"/>
        <v>0</v>
      </c>
      <c r="AG103" s="116">
        <f>SUMIF('10. ZoR'!$C$4:$C$200,$A103,'10. ZoR'!$E$4:$E$200)</f>
        <v>0</v>
      </c>
      <c r="AH103" s="23">
        <f t="shared" si="293"/>
        <v>0</v>
      </c>
    </row>
    <row r="104" spans="1:34">
      <c r="A104" s="13" t="str">
        <f>IF(C102="","",CONCATENATE(B102,"_",C102,"_",D102,"_",E104))</f>
        <v/>
      </c>
      <c r="B104" s="230"/>
      <c r="C104" s="222"/>
      <c r="D104" s="222"/>
      <c r="E104" s="39" t="s">
        <v>268</v>
      </c>
      <c r="F104" s="22">
        <f>IF(C102="",0,IF(D102="",0,VLOOKUP(D102,Data!$B:$D,3,FALSE)))</f>
        <v>0</v>
      </c>
      <c r="G104" s="107"/>
      <c r="H104" s="23">
        <f t="shared" si="288"/>
        <v>0</v>
      </c>
      <c r="I104" s="137">
        <f>IF(OR(D102=Data!$G$3,D102=Data!$G$4,D102=Data!$G$5,D102=Data!$G$6,D102=Data!$G$7,D102=Data!$G$8,D102=Data!$G$9,D102=Data!$G$10,D102=Data!$G$11,D102=Data!$G$12,D102=Data!$G$13,D102=Data!$G$14,D102=Data!$G$15,D102=Data!$G$16,D102=Data!$G$17,D102=Data!$G$18,D102=Data!$G$19,D102=Data!$G$20,D102=Data!$G$21,D102=Data!$G$22,D102=Data!$G$23,D102=Data!$G$24,D102=Data!$G$25,D102=Data!$G$26,D102=Data!$G$27,D102=Data!$G$28,D102=Data!$G$29,D102=Data!$G$30),1,0)</f>
        <v>0</v>
      </c>
      <c r="J104" s="111">
        <f t="shared" si="289"/>
        <v>0</v>
      </c>
      <c r="K104" s="112">
        <f t="shared" si="290"/>
        <v>0</v>
      </c>
      <c r="L104" s="41">
        <f t="shared" si="291"/>
        <v>0</v>
      </c>
      <c r="M104" s="143">
        <f t="shared" si="292"/>
        <v>0</v>
      </c>
      <c r="O104" s="116">
        <f>SUMIF('1. ZoR'!$C$4:$C$200,$A104,'1. ZoR'!$E$4:$E$200)</f>
        <v>0</v>
      </c>
      <c r="P104" s="23">
        <f t="shared" si="293"/>
        <v>0</v>
      </c>
      <c r="Q104" s="116">
        <f>SUMIF('2. ZoR'!$C$4:$C$200,$A104,'2. ZoR'!$E$4:$E$200)</f>
        <v>0</v>
      </c>
      <c r="R104" s="23">
        <f t="shared" si="293"/>
        <v>0</v>
      </c>
      <c r="S104" s="116">
        <f>SUMIF('3. ZoR'!$C$4:$C$200,$A104,'3. ZoR'!$E$4:$E$200)</f>
        <v>0</v>
      </c>
      <c r="T104" s="23">
        <f t="shared" si="293"/>
        <v>0</v>
      </c>
      <c r="U104" s="116">
        <f>SUMIF('4. ZoR'!$C$4:$C$200,$A104,'4. ZoR'!$E$4:$E$200)</f>
        <v>0</v>
      </c>
      <c r="V104" s="23">
        <f t="shared" si="293"/>
        <v>0</v>
      </c>
      <c r="W104" s="116">
        <f>SUMIF('5. ZoR'!$C$4:$C$200,$A104,'5. ZoR'!$E$4:$E$200)</f>
        <v>0</v>
      </c>
      <c r="X104" s="23">
        <f t="shared" si="293"/>
        <v>0</v>
      </c>
      <c r="Y104" s="116">
        <f>SUMIF('6. ZoR'!$C$4:$C$200,$A104,'6. ZoR'!$E$4:$E$200)</f>
        <v>0</v>
      </c>
      <c r="Z104" s="23">
        <f t="shared" si="293"/>
        <v>0</v>
      </c>
      <c r="AA104" s="116">
        <f>SUMIF('7. ZoR'!$C$4:$C$200,$A104,'7. ZoR'!$E$4:$E$200)</f>
        <v>0</v>
      </c>
      <c r="AB104" s="23">
        <f t="shared" si="293"/>
        <v>0</v>
      </c>
      <c r="AC104" s="116">
        <f>SUMIF('8. ZoR'!$C$4:$C$200,$A104,'8. ZoR'!$E$4:$E$200)</f>
        <v>0</v>
      </c>
      <c r="AD104" s="23">
        <f t="shared" si="293"/>
        <v>0</v>
      </c>
      <c r="AE104" s="116">
        <f>SUMIF('9. ZoR'!$C$4:$C$200,$A104,'9. ZoR'!$E$4:$E$200)</f>
        <v>0</v>
      </c>
      <c r="AF104" s="23">
        <f t="shared" si="293"/>
        <v>0</v>
      </c>
      <c r="AG104" s="116">
        <f>SUMIF('10. ZoR'!$C$4:$C$200,$A104,'10. ZoR'!$E$4:$E$200)</f>
        <v>0</v>
      </c>
      <c r="AH104" s="23">
        <f t="shared" si="293"/>
        <v>0</v>
      </c>
    </row>
    <row r="105" spans="1:34">
      <c r="A105" s="13" t="str">
        <f>IF(C102="","",CONCATENATE(B102,"_",C102,"_",D102,"_",E105))</f>
        <v/>
      </c>
      <c r="B105" s="230"/>
      <c r="C105" s="222"/>
      <c r="D105" s="222"/>
      <c r="E105" s="39" t="s">
        <v>269</v>
      </c>
      <c r="F105" s="22">
        <f>IF(C102="",0,IF(D102="",0,Data!$K$8))</f>
        <v>0</v>
      </c>
      <c r="G105" s="107"/>
      <c r="H105" s="23">
        <f t="shared" si="288"/>
        <v>0</v>
      </c>
      <c r="I105" s="137">
        <v>1</v>
      </c>
      <c r="J105" s="111">
        <f t="shared" si="289"/>
        <v>0</v>
      </c>
      <c r="K105" s="112">
        <f t="shared" si="290"/>
        <v>0</v>
      </c>
      <c r="L105" s="41">
        <f t="shared" si="291"/>
        <v>0</v>
      </c>
      <c r="M105" s="143">
        <f t="shared" si="292"/>
        <v>0</v>
      </c>
      <c r="O105" s="116">
        <f>SUMIF('1. ZoR'!$C$4:$C$200,$A105,'1. ZoR'!$E$4:$E$200)</f>
        <v>0</v>
      </c>
      <c r="P105" s="23">
        <f t="shared" si="293"/>
        <v>0</v>
      </c>
      <c r="Q105" s="116">
        <f>SUMIF('2. ZoR'!$C$4:$C$200,$A105,'2. ZoR'!$E$4:$E$200)</f>
        <v>0</v>
      </c>
      <c r="R105" s="23">
        <f t="shared" si="293"/>
        <v>0</v>
      </c>
      <c r="S105" s="116">
        <f>SUMIF('3. ZoR'!$C$4:$C$200,$A105,'3. ZoR'!$E$4:$E$200)</f>
        <v>0</v>
      </c>
      <c r="T105" s="23">
        <f t="shared" si="293"/>
        <v>0</v>
      </c>
      <c r="U105" s="116">
        <f>SUMIF('4. ZoR'!$C$4:$C$200,$A105,'4. ZoR'!$E$4:$E$200)</f>
        <v>0</v>
      </c>
      <c r="V105" s="23">
        <f t="shared" si="293"/>
        <v>0</v>
      </c>
      <c r="W105" s="116">
        <f>SUMIF('5. ZoR'!$C$4:$C$200,$A105,'5. ZoR'!$E$4:$E$200)</f>
        <v>0</v>
      </c>
      <c r="X105" s="23">
        <f t="shared" si="293"/>
        <v>0</v>
      </c>
      <c r="Y105" s="116">
        <f>SUMIF('6. ZoR'!$C$4:$C$200,$A105,'6. ZoR'!$E$4:$E$200)</f>
        <v>0</v>
      </c>
      <c r="Z105" s="23">
        <f t="shared" si="293"/>
        <v>0</v>
      </c>
      <c r="AA105" s="116">
        <f>SUMIF('7. ZoR'!$C$4:$C$200,$A105,'7. ZoR'!$E$4:$E$200)</f>
        <v>0</v>
      </c>
      <c r="AB105" s="23">
        <f t="shared" si="293"/>
        <v>0</v>
      </c>
      <c r="AC105" s="116">
        <f>SUMIF('8. ZoR'!$C$4:$C$200,$A105,'8. ZoR'!$E$4:$E$200)</f>
        <v>0</v>
      </c>
      <c r="AD105" s="23">
        <f t="shared" si="293"/>
        <v>0</v>
      </c>
      <c r="AE105" s="116">
        <f>SUMIF('9. ZoR'!$C$4:$C$200,$A105,'9. ZoR'!$E$4:$E$200)</f>
        <v>0</v>
      </c>
      <c r="AF105" s="23">
        <f t="shared" si="293"/>
        <v>0</v>
      </c>
      <c r="AG105" s="116">
        <f>SUMIF('10. ZoR'!$C$4:$C$200,$A105,'10. ZoR'!$E$4:$E$200)</f>
        <v>0</v>
      </c>
      <c r="AH105" s="23">
        <f t="shared" si="293"/>
        <v>0</v>
      </c>
    </row>
    <row r="106" spans="1:34">
      <c r="B106" s="230"/>
      <c r="C106" s="219" t="str">
        <f>CONCATENATE("Celkem za"," ",C102," - ",D102)</f>
        <v xml:space="preserve">Celkem za  - </v>
      </c>
      <c r="D106" s="220"/>
      <c r="E106" s="220"/>
      <c r="F106" s="220"/>
      <c r="G106" s="221"/>
      <c r="H106" s="101">
        <f>SUM(H102:H105)</f>
        <v>0</v>
      </c>
      <c r="I106" s="139"/>
      <c r="J106" s="109">
        <f t="shared" ref="J106:Q106" si="294">SUM(J102:J105)</f>
        <v>0</v>
      </c>
      <c r="K106" s="113">
        <f t="shared" si="294"/>
        <v>0</v>
      </c>
      <c r="L106" s="43">
        <f t="shared" si="294"/>
        <v>0</v>
      </c>
      <c r="M106" s="144">
        <f t="shared" si="294"/>
        <v>0</v>
      </c>
      <c r="O106" s="115">
        <f t="shared" si="294"/>
        <v>0</v>
      </c>
      <c r="P106" s="101">
        <f t="shared" si="294"/>
        <v>0</v>
      </c>
      <c r="Q106" s="115">
        <f t="shared" si="294"/>
        <v>0</v>
      </c>
      <c r="R106" s="101">
        <f t="shared" ref="R106" si="295">SUM(R102:R105)</f>
        <v>0</v>
      </c>
      <c r="S106" s="115">
        <f>SUM(S102:S105)</f>
        <v>0</v>
      </c>
      <c r="T106" s="101">
        <f t="shared" ref="T106:V106" si="296">SUM(T102:T105)</f>
        <v>0</v>
      </c>
      <c r="U106" s="115">
        <f>SUM(U102:U105)</f>
        <v>0</v>
      </c>
      <c r="V106" s="101">
        <f t="shared" si="296"/>
        <v>0</v>
      </c>
      <c r="W106" s="115">
        <f>SUM(W102:W105)</f>
        <v>0</v>
      </c>
      <c r="X106" s="101">
        <f t="shared" ref="X106" si="297">SUM(X102:X105)</f>
        <v>0</v>
      </c>
      <c r="Y106" s="115">
        <f>SUM(Y102:Y105)</f>
        <v>0</v>
      </c>
      <c r="Z106" s="101">
        <f t="shared" ref="Z106" si="298">SUM(Z102:Z105)</f>
        <v>0</v>
      </c>
      <c r="AA106" s="115">
        <f>SUM(AA102:AA105)</f>
        <v>0</v>
      </c>
      <c r="AB106" s="101">
        <f t="shared" ref="AB106" si="299">SUM(AB102:AB105)</f>
        <v>0</v>
      </c>
      <c r="AC106" s="115">
        <f>SUM(AC102:AC105)</f>
        <v>0</v>
      </c>
      <c r="AD106" s="101">
        <f t="shared" ref="AD106" si="300">SUM(AD102:AD105)</f>
        <v>0</v>
      </c>
      <c r="AE106" s="115">
        <f>SUM(AE102:AE105)</f>
        <v>0</v>
      </c>
      <c r="AF106" s="101">
        <f t="shared" ref="AF106" si="301">SUM(AF102:AF105)</f>
        <v>0</v>
      </c>
      <c r="AG106" s="115">
        <f>SUM(AG102:AG105)</f>
        <v>0</v>
      </c>
      <c r="AH106" s="101">
        <f t="shared" ref="AH106" si="302">SUM(AH102:AH105)</f>
        <v>0</v>
      </c>
    </row>
    <row r="107" spans="1:34">
      <c r="A107" s="13" t="str">
        <f>IF(C107="","",CONCATENATE(B107,"_",C107,"_",D107,"_",E107))</f>
        <v/>
      </c>
      <c r="B107" s="230">
        <v>21</v>
      </c>
      <c r="C107" s="222"/>
      <c r="D107" s="222"/>
      <c r="E107" s="40" t="s">
        <v>2</v>
      </c>
      <c r="F107" s="41">
        <f>IF(C107="",0,IF(D107="",0,VLOOKUP(D107,Data!$B:$D,3,FALSE)))</f>
        <v>0</v>
      </c>
      <c r="G107" s="107"/>
      <c r="H107" s="23">
        <f>IF(G107="",0,F107*G107)</f>
        <v>0</v>
      </c>
      <c r="I107" s="137">
        <f>IF(OR(D107=Data!$G$3,D107=Data!$G$4,D107=Data!$G$5,D107=Data!$G$6,D107=Data!$G$7,D107=Data!$G$8,D107=Data!$G$9,D107=Data!$G$10,D107=Data!$G$11,D107=Data!$G$12,D107=Data!$G$13,D107=Data!$G$14,D107=Data!$G$15,D107=Data!$G$16,D107=Data!$G$17,D107=Data!$G$18,D107=Data!$G$19,D107=Data!$G$20,D107=Data!$G$21,D107=Data!$G$22,D107=Data!$G$23,D107=Data!$G$24,D107=Data!$G$25,D107=Data!$G$26,D107=Data!$G$27,D107=Data!$G$28,D107=Data!$G$29,D107=Data!$G$30),1,0)</f>
        <v>0</v>
      </c>
      <c r="J107" s="111">
        <f>O107+Q107+S107+U107+W107+Y107+AA107+AC107+AE107+AG107</f>
        <v>0</v>
      </c>
      <c r="K107" s="112">
        <f>G107-J107</f>
        <v>0</v>
      </c>
      <c r="L107" s="41">
        <f>P107+R107+T107+V107+X107+Z107+AB107+AD107+AF107+AH107</f>
        <v>0</v>
      </c>
      <c r="M107" s="143">
        <f>H107-L107</f>
        <v>0</v>
      </c>
      <c r="O107" s="116">
        <f>SUMIF('1. ZoR'!$C$4:$C$200,$A107,'1. ZoR'!$E$4:$E$200)</f>
        <v>0</v>
      </c>
      <c r="P107" s="23">
        <f>O107*$F107</f>
        <v>0</v>
      </c>
      <c r="Q107" s="116">
        <f>SUMIF('2. ZoR'!$C$4:$C$200,$A107,'2. ZoR'!$E$4:$E$200)</f>
        <v>0</v>
      </c>
      <c r="R107" s="23">
        <f>Q107*$F107</f>
        <v>0</v>
      </c>
      <c r="S107" s="116">
        <f>SUMIF('3. ZoR'!$C$4:$C$200,$A107,'3. ZoR'!$E$4:$E$200)</f>
        <v>0</v>
      </c>
      <c r="T107" s="23">
        <f>S107*$F107</f>
        <v>0</v>
      </c>
      <c r="U107" s="116">
        <f>SUMIF('4. ZoR'!$C$4:$C$200,$A107,'4. ZoR'!$E$4:$E$200)</f>
        <v>0</v>
      </c>
      <c r="V107" s="23">
        <f>U107*$F107</f>
        <v>0</v>
      </c>
      <c r="W107" s="116">
        <f>SUMIF('5. ZoR'!$C$4:$C$200,$A107,'5. ZoR'!$E$4:$E$200)</f>
        <v>0</v>
      </c>
      <c r="X107" s="23">
        <f>W107*$F107</f>
        <v>0</v>
      </c>
      <c r="Y107" s="116">
        <f>SUMIF('6. ZoR'!$C$4:$C$200,$A107,'6. ZoR'!$E$4:$E$200)</f>
        <v>0</v>
      </c>
      <c r="Z107" s="23">
        <f>Y107*$F107</f>
        <v>0</v>
      </c>
      <c r="AA107" s="116">
        <f>SUMIF('7. ZoR'!$C$4:$C$200,$A107,'7. ZoR'!$E$4:$E$200)</f>
        <v>0</v>
      </c>
      <c r="AB107" s="23">
        <f>AA107*$F107</f>
        <v>0</v>
      </c>
      <c r="AC107" s="116">
        <f>SUMIF('8. ZoR'!$C$4:$C$200,$A107,'8. ZoR'!$E$4:$E$200)</f>
        <v>0</v>
      </c>
      <c r="AD107" s="23">
        <f>AC107*$F107</f>
        <v>0</v>
      </c>
      <c r="AE107" s="116">
        <f>SUMIF('9. ZoR'!$C$4:$C$200,$A107,'9. ZoR'!$E$4:$E$200)</f>
        <v>0</v>
      </c>
      <c r="AF107" s="23">
        <f>AE107*$F107</f>
        <v>0</v>
      </c>
      <c r="AG107" s="116">
        <f>SUMIF('10. ZoR'!$C$4:$C$200,$A107,'10. ZoR'!$E$4:$E$200)</f>
        <v>0</v>
      </c>
      <c r="AH107" s="23">
        <f>AG107*$F107</f>
        <v>0</v>
      </c>
    </row>
    <row r="108" spans="1:34">
      <c r="A108" s="13" t="str">
        <f>IF(C107="","",CONCATENATE(B107,"_",C107,"_",D107,"_",E108))</f>
        <v/>
      </c>
      <c r="B108" s="230"/>
      <c r="C108" s="222"/>
      <c r="D108" s="222"/>
      <c r="E108" s="39" t="s">
        <v>267</v>
      </c>
      <c r="F108" s="22">
        <f>IF(C107="",0,IF(D107="",0,VLOOKUP(D107,Data!$B:$D,3,FALSE)))</f>
        <v>0</v>
      </c>
      <c r="G108" s="107"/>
      <c r="H108" s="23">
        <f t="shared" ref="H108:H110" si="303">IF(G108="",0,F108*G108)</f>
        <v>0</v>
      </c>
      <c r="I108" s="137">
        <f>IF(OR(D107=Data!$G$3,D107=Data!$G$4,D107=Data!$G$5,D107=Data!$G$6,D107=Data!$G$7,D107=Data!$G$8,D107=Data!$G$9,D107=Data!$G$10,D107=Data!$G$11,D107=Data!$G$12,D107=Data!$G$13,D107=Data!$G$14,D107=Data!$G$15,D107=Data!$G$16,D107=Data!$G$17,D107=Data!$G$18,D107=Data!$G$19,D107=Data!$G$20,D107=Data!$G$21,D107=Data!$G$22,D107=Data!$G$23,D107=Data!$G$24,D107=Data!$G$25,D107=Data!$G$26,D107=Data!$G$27,D107=Data!$G$28,D107=Data!$G$29,D107=Data!$G$30),1,0)</f>
        <v>0</v>
      </c>
      <c r="J108" s="111">
        <f t="shared" ref="J108:J110" si="304">O108+Q108+S108+U108+W108+Y108+AA108+AC108+AE108+AG108</f>
        <v>0</v>
      </c>
      <c r="K108" s="112">
        <f t="shared" ref="K108:K110" si="305">G108-J108</f>
        <v>0</v>
      </c>
      <c r="L108" s="41">
        <f t="shared" ref="L108:L110" si="306">P108+R108+T108+V108+X108+Z108+AB108+AD108+AF108+AH108</f>
        <v>0</v>
      </c>
      <c r="M108" s="143">
        <f t="shared" ref="M108:M110" si="307">H108-L108</f>
        <v>0</v>
      </c>
      <c r="O108" s="116">
        <f>SUMIF('1. ZoR'!$C$4:$C$200,$A108,'1. ZoR'!$E$4:$E$200)</f>
        <v>0</v>
      </c>
      <c r="P108" s="23">
        <f t="shared" ref="P108:AH110" si="308">O108*$F108</f>
        <v>0</v>
      </c>
      <c r="Q108" s="116">
        <f>SUMIF('2. ZoR'!$C$4:$C$200,$A108,'2. ZoR'!$E$4:$E$200)</f>
        <v>0</v>
      </c>
      <c r="R108" s="23">
        <f t="shared" si="308"/>
        <v>0</v>
      </c>
      <c r="S108" s="116">
        <f>SUMIF('3. ZoR'!$C$4:$C$200,$A108,'3. ZoR'!$E$4:$E$200)</f>
        <v>0</v>
      </c>
      <c r="T108" s="23">
        <f t="shared" si="308"/>
        <v>0</v>
      </c>
      <c r="U108" s="116">
        <f>SUMIF('4. ZoR'!$C$4:$C$200,$A108,'4. ZoR'!$E$4:$E$200)</f>
        <v>0</v>
      </c>
      <c r="V108" s="23">
        <f t="shared" si="308"/>
        <v>0</v>
      </c>
      <c r="W108" s="116">
        <f>SUMIF('5. ZoR'!$C$4:$C$200,$A108,'5. ZoR'!$E$4:$E$200)</f>
        <v>0</v>
      </c>
      <c r="X108" s="23">
        <f t="shared" si="308"/>
        <v>0</v>
      </c>
      <c r="Y108" s="116">
        <f>SUMIF('6. ZoR'!$C$4:$C$200,$A108,'6. ZoR'!$E$4:$E$200)</f>
        <v>0</v>
      </c>
      <c r="Z108" s="23">
        <f t="shared" si="308"/>
        <v>0</v>
      </c>
      <c r="AA108" s="116">
        <f>SUMIF('7. ZoR'!$C$4:$C$200,$A108,'7. ZoR'!$E$4:$E$200)</f>
        <v>0</v>
      </c>
      <c r="AB108" s="23">
        <f t="shared" si="308"/>
        <v>0</v>
      </c>
      <c r="AC108" s="116">
        <f>SUMIF('8. ZoR'!$C$4:$C$200,$A108,'8. ZoR'!$E$4:$E$200)</f>
        <v>0</v>
      </c>
      <c r="AD108" s="23">
        <f t="shared" si="308"/>
        <v>0</v>
      </c>
      <c r="AE108" s="116">
        <f>SUMIF('9. ZoR'!$C$4:$C$200,$A108,'9. ZoR'!$E$4:$E$200)</f>
        <v>0</v>
      </c>
      <c r="AF108" s="23">
        <f t="shared" si="308"/>
        <v>0</v>
      </c>
      <c r="AG108" s="116">
        <f>SUMIF('10. ZoR'!$C$4:$C$200,$A108,'10. ZoR'!$E$4:$E$200)</f>
        <v>0</v>
      </c>
      <c r="AH108" s="23">
        <f t="shared" si="308"/>
        <v>0</v>
      </c>
    </row>
    <row r="109" spans="1:34">
      <c r="A109" s="13" t="str">
        <f>IF(C107="","",CONCATENATE(B107,"_",C107,"_",D107,"_",E109))</f>
        <v/>
      </c>
      <c r="B109" s="230"/>
      <c r="C109" s="222"/>
      <c r="D109" s="222"/>
      <c r="E109" s="39" t="s">
        <v>268</v>
      </c>
      <c r="F109" s="22">
        <f>IF(C107="",0,IF(D107="",0,VLOOKUP(D107,Data!$B:$D,3,FALSE)))</f>
        <v>0</v>
      </c>
      <c r="G109" s="107"/>
      <c r="H109" s="23">
        <f t="shared" si="303"/>
        <v>0</v>
      </c>
      <c r="I109" s="137">
        <f>IF(OR(D107=Data!$G$3,D107=Data!$G$4,D107=Data!$G$5,D107=Data!$G$6,D107=Data!$G$7,D107=Data!$G$8,D107=Data!$G$9,D107=Data!$G$10,D107=Data!$G$11,D107=Data!$G$12,D107=Data!$G$13,D107=Data!$G$14,D107=Data!$G$15,D107=Data!$G$16,D107=Data!$G$17,D107=Data!$G$18,D107=Data!$G$19,D107=Data!$G$20,D107=Data!$G$21,D107=Data!$G$22,D107=Data!$G$23,D107=Data!$G$24,D107=Data!$G$25,D107=Data!$G$26,D107=Data!$G$27,D107=Data!$G$28,D107=Data!$G$29,D107=Data!$G$30),1,0)</f>
        <v>0</v>
      </c>
      <c r="J109" s="111">
        <f t="shared" si="304"/>
        <v>0</v>
      </c>
      <c r="K109" s="112">
        <f t="shared" si="305"/>
        <v>0</v>
      </c>
      <c r="L109" s="41">
        <f t="shared" si="306"/>
        <v>0</v>
      </c>
      <c r="M109" s="143">
        <f t="shared" si="307"/>
        <v>0</v>
      </c>
      <c r="O109" s="116">
        <f>SUMIF('1. ZoR'!$C$4:$C$200,$A109,'1. ZoR'!$E$4:$E$200)</f>
        <v>0</v>
      </c>
      <c r="P109" s="23">
        <f t="shared" si="308"/>
        <v>0</v>
      </c>
      <c r="Q109" s="116">
        <f>SUMIF('2. ZoR'!$C$4:$C$200,$A109,'2. ZoR'!$E$4:$E$200)</f>
        <v>0</v>
      </c>
      <c r="R109" s="23">
        <f t="shared" si="308"/>
        <v>0</v>
      </c>
      <c r="S109" s="116">
        <f>SUMIF('3. ZoR'!$C$4:$C$200,$A109,'3. ZoR'!$E$4:$E$200)</f>
        <v>0</v>
      </c>
      <c r="T109" s="23">
        <f t="shared" si="308"/>
        <v>0</v>
      </c>
      <c r="U109" s="116">
        <f>SUMIF('4. ZoR'!$C$4:$C$200,$A109,'4. ZoR'!$E$4:$E$200)</f>
        <v>0</v>
      </c>
      <c r="V109" s="23">
        <f t="shared" si="308"/>
        <v>0</v>
      </c>
      <c r="W109" s="116">
        <f>SUMIF('5. ZoR'!$C$4:$C$200,$A109,'5. ZoR'!$E$4:$E$200)</f>
        <v>0</v>
      </c>
      <c r="X109" s="23">
        <f t="shared" si="308"/>
        <v>0</v>
      </c>
      <c r="Y109" s="116">
        <f>SUMIF('6. ZoR'!$C$4:$C$200,$A109,'6. ZoR'!$E$4:$E$200)</f>
        <v>0</v>
      </c>
      <c r="Z109" s="23">
        <f t="shared" si="308"/>
        <v>0</v>
      </c>
      <c r="AA109" s="116">
        <f>SUMIF('7. ZoR'!$C$4:$C$200,$A109,'7. ZoR'!$E$4:$E$200)</f>
        <v>0</v>
      </c>
      <c r="AB109" s="23">
        <f t="shared" si="308"/>
        <v>0</v>
      </c>
      <c r="AC109" s="116">
        <f>SUMIF('8. ZoR'!$C$4:$C$200,$A109,'8. ZoR'!$E$4:$E$200)</f>
        <v>0</v>
      </c>
      <c r="AD109" s="23">
        <f t="shared" si="308"/>
        <v>0</v>
      </c>
      <c r="AE109" s="116">
        <f>SUMIF('9. ZoR'!$C$4:$C$200,$A109,'9. ZoR'!$E$4:$E$200)</f>
        <v>0</v>
      </c>
      <c r="AF109" s="23">
        <f t="shared" si="308"/>
        <v>0</v>
      </c>
      <c r="AG109" s="116">
        <f>SUMIF('10. ZoR'!$C$4:$C$200,$A109,'10. ZoR'!$E$4:$E$200)</f>
        <v>0</v>
      </c>
      <c r="AH109" s="23">
        <f t="shared" si="308"/>
        <v>0</v>
      </c>
    </row>
    <row r="110" spans="1:34">
      <c r="A110" s="13" t="str">
        <f>IF(C107="","",CONCATENATE(B107,"_",C107,"_",D107,"_",E110))</f>
        <v/>
      </c>
      <c r="B110" s="230"/>
      <c r="C110" s="222"/>
      <c r="D110" s="222"/>
      <c r="E110" s="39" t="s">
        <v>269</v>
      </c>
      <c r="F110" s="22">
        <f>IF(C107="",0,IF(D107="",0,Data!$K$8))</f>
        <v>0</v>
      </c>
      <c r="G110" s="107"/>
      <c r="H110" s="23">
        <f t="shared" si="303"/>
        <v>0</v>
      </c>
      <c r="I110" s="137">
        <v>1</v>
      </c>
      <c r="J110" s="111">
        <f t="shared" si="304"/>
        <v>0</v>
      </c>
      <c r="K110" s="112">
        <f t="shared" si="305"/>
        <v>0</v>
      </c>
      <c r="L110" s="41">
        <f t="shared" si="306"/>
        <v>0</v>
      </c>
      <c r="M110" s="143">
        <f t="shared" si="307"/>
        <v>0</v>
      </c>
      <c r="O110" s="116">
        <f>SUMIF('1. ZoR'!$C$4:$C$200,$A110,'1. ZoR'!$E$4:$E$200)</f>
        <v>0</v>
      </c>
      <c r="P110" s="23">
        <f t="shared" si="308"/>
        <v>0</v>
      </c>
      <c r="Q110" s="116">
        <f>SUMIF('2. ZoR'!$C$4:$C$200,$A110,'2. ZoR'!$E$4:$E$200)</f>
        <v>0</v>
      </c>
      <c r="R110" s="23">
        <f t="shared" si="308"/>
        <v>0</v>
      </c>
      <c r="S110" s="116">
        <f>SUMIF('3. ZoR'!$C$4:$C$200,$A110,'3. ZoR'!$E$4:$E$200)</f>
        <v>0</v>
      </c>
      <c r="T110" s="23">
        <f t="shared" si="308"/>
        <v>0</v>
      </c>
      <c r="U110" s="116">
        <f>SUMIF('4. ZoR'!$C$4:$C$200,$A110,'4. ZoR'!$E$4:$E$200)</f>
        <v>0</v>
      </c>
      <c r="V110" s="23">
        <f t="shared" si="308"/>
        <v>0</v>
      </c>
      <c r="W110" s="116">
        <f>SUMIF('5. ZoR'!$C$4:$C$200,$A110,'5. ZoR'!$E$4:$E$200)</f>
        <v>0</v>
      </c>
      <c r="X110" s="23">
        <f t="shared" si="308"/>
        <v>0</v>
      </c>
      <c r="Y110" s="116">
        <f>SUMIF('6. ZoR'!$C$4:$C$200,$A110,'6. ZoR'!$E$4:$E$200)</f>
        <v>0</v>
      </c>
      <c r="Z110" s="23">
        <f t="shared" si="308"/>
        <v>0</v>
      </c>
      <c r="AA110" s="116">
        <f>SUMIF('7. ZoR'!$C$4:$C$200,$A110,'7. ZoR'!$E$4:$E$200)</f>
        <v>0</v>
      </c>
      <c r="AB110" s="23">
        <f t="shared" si="308"/>
        <v>0</v>
      </c>
      <c r="AC110" s="116">
        <f>SUMIF('8. ZoR'!$C$4:$C$200,$A110,'8. ZoR'!$E$4:$E$200)</f>
        <v>0</v>
      </c>
      <c r="AD110" s="23">
        <f t="shared" si="308"/>
        <v>0</v>
      </c>
      <c r="AE110" s="116">
        <f>SUMIF('9. ZoR'!$C$4:$C$200,$A110,'9. ZoR'!$E$4:$E$200)</f>
        <v>0</v>
      </c>
      <c r="AF110" s="23">
        <f t="shared" si="308"/>
        <v>0</v>
      </c>
      <c r="AG110" s="116">
        <f>SUMIF('10. ZoR'!$C$4:$C$200,$A110,'10. ZoR'!$E$4:$E$200)</f>
        <v>0</v>
      </c>
      <c r="AH110" s="23">
        <f t="shared" si="308"/>
        <v>0</v>
      </c>
    </row>
    <row r="111" spans="1:34">
      <c r="B111" s="230"/>
      <c r="C111" s="219" t="str">
        <f>CONCATENATE("Celkem za"," ",C107," - ",D107)</f>
        <v xml:space="preserve">Celkem za  - </v>
      </c>
      <c r="D111" s="220"/>
      <c r="E111" s="220"/>
      <c r="F111" s="220"/>
      <c r="G111" s="221"/>
      <c r="H111" s="101">
        <f>SUM(H107:H110)</f>
        <v>0</v>
      </c>
      <c r="I111" s="139"/>
      <c r="J111" s="109">
        <f t="shared" ref="J111:Q111" si="309">SUM(J107:J110)</f>
        <v>0</v>
      </c>
      <c r="K111" s="113">
        <f t="shared" si="309"/>
        <v>0</v>
      </c>
      <c r="L111" s="43">
        <f t="shared" si="309"/>
        <v>0</v>
      </c>
      <c r="M111" s="144">
        <f t="shared" si="309"/>
        <v>0</v>
      </c>
      <c r="O111" s="115">
        <f t="shared" si="309"/>
        <v>0</v>
      </c>
      <c r="P111" s="101">
        <f t="shared" si="309"/>
        <v>0</v>
      </c>
      <c r="Q111" s="115">
        <f t="shared" si="309"/>
        <v>0</v>
      </c>
      <c r="R111" s="101">
        <f t="shared" ref="R111" si="310">SUM(R107:R110)</f>
        <v>0</v>
      </c>
      <c r="S111" s="115">
        <f>SUM(S107:S110)</f>
        <v>0</v>
      </c>
      <c r="T111" s="101">
        <f t="shared" ref="T111:V111" si="311">SUM(T107:T110)</f>
        <v>0</v>
      </c>
      <c r="U111" s="115">
        <f>SUM(U107:U110)</f>
        <v>0</v>
      </c>
      <c r="V111" s="101">
        <f t="shared" si="311"/>
        <v>0</v>
      </c>
      <c r="W111" s="115">
        <f>SUM(W107:W110)</f>
        <v>0</v>
      </c>
      <c r="X111" s="101">
        <f t="shared" ref="X111" si="312">SUM(X107:X110)</f>
        <v>0</v>
      </c>
      <c r="Y111" s="115">
        <f>SUM(Y107:Y110)</f>
        <v>0</v>
      </c>
      <c r="Z111" s="101">
        <f t="shared" ref="Z111" si="313">SUM(Z107:Z110)</f>
        <v>0</v>
      </c>
      <c r="AA111" s="115">
        <f>SUM(AA107:AA110)</f>
        <v>0</v>
      </c>
      <c r="AB111" s="101">
        <f t="shared" ref="AB111" si="314">SUM(AB107:AB110)</f>
        <v>0</v>
      </c>
      <c r="AC111" s="115">
        <f>SUM(AC107:AC110)</f>
        <v>0</v>
      </c>
      <c r="AD111" s="101">
        <f t="shared" ref="AD111" si="315">SUM(AD107:AD110)</f>
        <v>0</v>
      </c>
      <c r="AE111" s="115">
        <f>SUM(AE107:AE110)</f>
        <v>0</v>
      </c>
      <c r="AF111" s="101">
        <f t="shared" ref="AF111" si="316">SUM(AF107:AF110)</f>
        <v>0</v>
      </c>
      <c r="AG111" s="115">
        <f>SUM(AG107:AG110)</f>
        <v>0</v>
      </c>
      <c r="AH111" s="101">
        <f t="shared" ref="AH111" si="317">SUM(AH107:AH110)</f>
        <v>0</v>
      </c>
    </row>
    <row r="112" spans="1:34">
      <c r="A112" s="13" t="str">
        <f>IF(C112="","",CONCATENATE(B112,"_",C112,"_",D112,"_",E112))</f>
        <v/>
      </c>
      <c r="B112" s="230">
        <v>22</v>
      </c>
      <c r="C112" s="222"/>
      <c r="D112" s="222"/>
      <c r="E112" s="40" t="s">
        <v>2</v>
      </c>
      <c r="F112" s="41">
        <f>IF(C112="",0,IF(D112="",0,VLOOKUP(D112,Data!$B:$D,3,FALSE)))</f>
        <v>0</v>
      </c>
      <c r="G112" s="107"/>
      <c r="H112" s="23">
        <f>IF(G112="",0,F112*G112)</f>
        <v>0</v>
      </c>
      <c r="I112" s="137">
        <f>IF(OR(D112=Data!$G$3,D112=Data!$G$4,D112=Data!$G$5,D112=Data!$G$6,D112=Data!$G$7,D112=Data!$G$8,D112=Data!$G$9,D112=Data!$G$10,D112=Data!$G$11,D112=Data!$G$12,D112=Data!$G$13,D112=Data!$G$14,D112=Data!$G$15,D112=Data!$G$16,D112=Data!$G$17,D112=Data!$G$18,D112=Data!$G$19,D112=Data!$G$20,D112=Data!$G$21,D112=Data!$G$22,D112=Data!$G$23,D112=Data!$G$24,D112=Data!$G$25,D112=Data!$G$26,D112=Data!$G$27,D112=Data!$G$28,D112=Data!$G$29,D112=Data!$G$30),1,0)</f>
        <v>0</v>
      </c>
      <c r="J112" s="111">
        <f>O112+Q112+S112+U112+W112+Y112+AA112+AC112+AE112+AG112</f>
        <v>0</v>
      </c>
      <c r="K112" s="112">
        <f>G112-J112</f>
        <v>0</v>
      </c>
      <c r="L112" s="41">
        <f>P112+R112+T112+V112+X112+Z112+AB112+AD112+AF112+AH112</f>
        <v>0</v>
      </c>
      <c r="M112" s="143">
        <f>H112-L112</f>
        <v>0</v>
      </c>
      <c r="O112" s="116">
        <f>SUMIF('1. ZoR'!$C$4:$C$200,$A112,'1. ZoR'!$E$4:$E$200)</f>
        <v>0</v>
      </c>
      <c r="P112" s="23">
        <f>O112*$F112</f>
        <v>0</v>
      </c>
      <c r="Q112" s="116">
        <f>SUMIF('2. ZoR'!$C$4:$C$200,$A112,'2. ZoR'!$E$4:$E$200)</f>
        <v>0</v>
      </c>
      <c r="R112" s="23">
        <f>Q112*$F112</f>
        <v>0</v>
      </c>
      <c r="S112" s="116">
        <f>SUMIF('3. ZoR'!$C$4:$C$200,$A112,'3. ZoR'!$E$4:$E$200)</f>
        <v>0</v>
      </c>
      <c r="T112" s="23">
        <f>S112*$F112</f>
        <v>0</v>
      </c>
      <c r="U112" s="116">
        <f>SUMIF('4. ZoR'!$C$4:$C$200,$A112,'4. ZoR'!$E$4:$E$200)</f>
        <v>0</v>
      </c>
      <c r="V112" s="23">
        <f>U112*$F112</f>
        <v>0</v>
      </c>
      <c r="W112" s="116">
        <f>SUMIF('5. ZoR'!$C$4:$C$200,$A112,'5. ZoR'!$E$4:$E$200)</f>
        <v>0</v>
      </c>
      <c r="X112" s="23">
        <f>W112*$F112</f>
        <v>0</v>
      </c>
      <c r="Y112" s="116">
        <f>SUMIF('6. ZoR'!$C$4:$C$200,$A112,'6. ZoR'!$E$4:$E$200)</f>
        <v>0</v>
      </c>
      <c r="Z112" s="23">
        <f>Y112*$F112</f>
        <v>0</v>
      </c>
      <c r="AA112" s="116">
        <f>SUMIF('7. ZoR'!$C$4:$C$200,$A112,'7. ZoR'!$E$4:$E$200)</f>
        <v>0</v>
      </c>
      <c r="AB112" s="23">
        <f>AA112*$F112</f>
        <v>0</v>
      </c>
      <c r="AC112" s="116">
        <f>SUMIF('8. ZoR'!$C$4:$C$200,$A112,'8. ZoR'!$E$4:$E$200)</f>
        <v>0</v>
      </c>
      <c r="AD112" s="23">
        <f>AC112*$F112</f>
        <v>0</v>
      </c>
      <c r="AE112" s="116">
        <f>SUMIF('9. ZoR'!$C$4:$C$200,$A112,'9. ZoR'!$E$4:$E$200)</f>
        <v>0</v>
      </c>
      <c r="AF112" s="23">
        <f>AE112*$F112</f>
        <v>0</v>
      </c>
      <c r="AG112" s="116">
        <f>SUMIF('10. ZoR'!$C$4:$C$200,$A112,'10. ZoR'!$E$4:$E$200)</f>
        <v>0</v>
      </c>
      <c r="AH112" s="23">
        <f>AG112*$F112</f>
        <v>0</v>
      </c>
    </row>
    <row r="113" spans="1:34">
      <c r="A113" s="13" t="str">
        <f>IF(C112="","",CONCATENATE(B112,"_",C112,"_",D112,"_",E113))</f>
        <v/>
      </c>
      <c r="B113" s="230"/>
      <c r="C113" s="222"/>
      <c r="D113" s="222"/>
      <c r="E113" s="39" t="s">
        <v>267</v>
      </c>
      <c r="F113" s="22">
        <f>IF(C112="",0,IF(D112="",0,VLOOKUP(D112,Data!$B:$D,3,FALSE)))</f>
        <v>0</v>
      </c>
      <c r="G113" s="107"/>
      <c r="H113" s="23">
        <f t="shared" ref="H113:H115" si="318">IF(G113="",0,F113*G113)</f>
        <v>0</v>
      </c>
      <c r="I113" s="137">
        <f>IF(OR(D112=Data!$G$3,D112=Data!$G$4,D112=Data!$G$5,D112=Data!$G$6,D112=Data!$G$7,D112=Data!$G$8,D112=Data!$G$9,D112=Data!$G$10,D112=Data!$G$11,D112=Data!$G$12,D112=Data!$G$13,D112=Data!$G$14,D112=Data!$G$15,D112=Data!$G$16,D112=Data!$G$17,D112=Data!$G$18,D112=Data!$G$19,D112=Data!$G$20,D112=Data!$G$21,D112=Data!$G$22,D112=Data!$G$23,D112=Data!$G$24,D112=Data!$G$25,D112=Data!$G$26,D112=Data!$G$27,D112=Data!$G$28,D112=Data!$G$29,D112=Data!$G$30),1,0)</f>
        <v>0</v>
      </c>
      <c r="J113" s="111">
        <f t="shared" ref="J113:J115" si="319">O113+Q113+S113+U113+W113+Y113+AA113+AC113+AE113+AG113</f>
        <v>0</v>
      </c>
      <c r="K113" s="112">
        <f t="shared" ref="K113:K115" si="320">G113-J113</f>
        <v>0</v>
      </c>
      <c r="L113" s="41">
        <f t="shared" ref="L113:L115" si="321">P113+R113+T113+V113+X113+Z113+AB113+AD113+AF113+AH113</f>
        <v>0</v>
      </c>
      <c r="M113" s="143">
        <f t="shared" ref="M113:M115" si="322">H113-L113</f>
        <v>0</v>
      </c>
      <c r="O113" s="116">
        <f>SUMIF('1. ZoR'!$C$4:$C$200,$A113,'1. ZoR'!$E$4:$E$200)</f>
        <v>0</v>
      </c>
      <c r="P113" s="23">
        <f t="shared" ref="P113:AH115" si="323">O113*$F113</f>
        <v>0</v>
      </c>
      <c r="Q113" s="116">
        <f>SUMIF('2. ZoR'!$C$4:$C$200,$A113,'2. ZoR'!$E$4:$E$200)</f>
        <v>0</v>
      </c>
      <c r="R113" s="23">
        <f t="shared" si="323"/>
        <v>0</v>
      </c>
      <c r="S113" s="116">
        <f>SUMIF('3. ZoR'!$C$4:$C$200,$A113,'3. ZoR'!$E$4:$E$200)</f>
        <v>0</v>
      </c>
      <c r="T113" s="23">
        <f t="shared" si="323"/>
        <v>0</v>
      </c>
      <c r="U113" s="116">
        <f>SUMIF('4. ZoR'!$C$4:$C$200,$A113,'4. ZoR'!$E$4:$E$200)</f>
        <v>0</v>
      </c>
      <c r="V113" s="23">
        <f t="shared" si="323"/>
        <v>0</v>
      </c>
      <c r="W113" s="116">
        <f>SUMIF('5. ZoR'!$C$4:$C$200,$A113,'5. ZoR'!$E$4:$E$200)</f>
        <v>0</v>
      </c>
      <c r="X113" s="23">
        <f t="shared" si="323"/>
        <v>0</v>
      </c>
      <c r="Y113" s="116">
        <f>SUMIF('6. ZoR'!$C$4:$C$200,$A113,'6. ZoR'!$E$4:$E$200)</f>
        <v>0</v>
      </c>
      <c r="Z113" s="23">
        <f t="shared" si="323"/>
        <v>0</v>
      </c>
      <c r="AA113" s="116">
        <f>SUMIF('7. ZoR'!$C$4:$C$200,$A113,'7. ZoR'!$E$4:$E$200)</f>
        <v>0</v>
      </c>
      <c r="AB113" s="23">
        <f t="shared" si="323"/>
        <v>0</v>
      </c>
      <c r="AC113" s="116">
        <f>SUMIF('8. ZoR'!$C$4:$C$200,$A113,'8. ZoR'!$E$4:$E$200)</f>
        <v>0</v>
      </c>
      <c r="AD113" s="23">
        <f t="shared" si="323"/>
        <v>0</v>
      </c>
      <c r="AE113" s="116">
        <f>SUMIF('9. ZoR'!$C$4:$C$200,$A113,'9. ZoR'!$E$4:$E$200)</f>
        <v>0</v>
      </c>
      <c r="AF113" s="23">
        <f t="shared" si="323"/>
        <v>0</v>
      </c>
      <c r="AG113" s="116">
        <f>SUMIF('10. ZoR'!$C$4:$C$200,$A113,'10. ZoR'!$E$4:$E$200)</f>
        <v>0</v>
      </c>
      <c r="AH113" s="23">
        <f t="shared" si="323"/>
        <v>0</v>
      </c>
    </row>
    <row r="114" spans="1:34">
      <c r="A114" s="13" t="str">
        <f>IF(C112="","",CONCATENATE(B112,"_",C112,"_",D112,"_",E114))</f>
        <v/>
      </c>
      <c r="B114" s="230"/>
      <c r="C114" s="222"/>
      <c r="D114" s="222"/>
      <c r="E114" s="39" t="s">
        <v>268</v>
      </c>
      <c r="F114" s="22">
        <f>IF(C112="",0,IF(D112="",0,VLOOKUP(D112,Data!$B:$D,3,FALSE)))</f>
        <v>0</v>
      </c>
      <c r="G114" s="107"/>
      <c r="H114" s="23">
        <f t="shared" si="318"/>
        <v>0</v>
      </c>
      <c r="I114" s="137">
        <f>IF(OR(D112=Data!$G$3,D112=Data!$G$4,D112=Data!$G$5,D112=Data!$G$6,D112=Data!$G$7,D112=Data!$G$8,D112=Data!$G$9,D112=Data!$G$10,D112=Data!$G$11,D112=Data!$G$12,D112=Data!$G$13,D112=Data!$G$14,D112=Data!$G$15,D112=Data!$G$16,D112=Data!$G$17,D112=Data!$G$18,D112=Data!$G$19,D112=Data!$G$20,D112=Data!$G$21,D112=Data!$G$22,D112=Data!$G$23,D112=Data!$G$24,D112=Data!$G$25,D112=Data!$G$26,D112=Data!$G$27,D112=Data!$G$28,D112=Data!$G$29,D112=Data!$G$30),1,0)</f>
        <v>0</v>
      </c>
      <c r="J114" s="111">
        <f t="shared" si="319"/>
        <v>0</v>
      </c>
      <c r="K114" s="112">
        <f t="shared" si="320"/>
        <v>0</v>
      </c>
      <c r="L114" s="41">
        <f t="shared" si="321"/>
        <v>0</v>
      </c>
      <c r="M114" s="143">
        <f t="shared" si="322"/>
        <v>0</v>
      </c>
      <c r="O114" s="116">
        <f>SUMIF('1. ZoR'!$C$4:$C$200,$A114,'1. ZoR'!$E$4:$E$200)</f>
        <v>0</v>
      </c>
      <c r="P114" s="23">
        <f t="shared" si="323"/>
        <v>0</v>
      </c>
      <c r="Q114" s="116">
        <f>SUMIF('2. ZoR'!$C$4:$C$200,$A114,'2. ZoR'!$E$4:$E$200)</f>
        <v>0</v>
      </c>
      <c r="R114" s="23">
        <f t="shared" si="323"/>
        <v>0</v>
      </c>
      <c r="S114" s="116">
        <f>SUMIF('3. ZoR'!$C$4:$C$200,$A114,'3. ZoR'!$E$4:$E$200)</f>
        <v>0</v>
      </c>
      <c r="T114" s="23">
        <f t="shared" si="323"/>
        <v>0</v>
      </c>
      <c r="U114" s="116">
        <f>SUMIF('4. ZoR'!$C$4:$C$200,$A114,'4. ZoR'!$E$4:$E$200)</f>
        <v>0</v>
      </c>
      <c r="V114" s="23">
        <f t="shared" si="323"/>
        <v>0</v>
      </c>
      <c r="W114" s="116">
        <f>SUMIF('5. ZoR'!$C$4:$C$200,$A114,'5. ZoR'!$E$4:$E$200)</f>
        <v>0</v>
      </c>
      <c r="X114" s="23">
        <f t="shared" si="323"/>
        <v>0</v>
      </c>
      <c r="Y114" s="116">
        <f>SUMIF('6. ZoR'!$C$4:$C$200,$A114,'6. ZoR'!$E$4:$E$200)</f>
        <v>0</v>
      </c>
      <c r="Z114" s="23">
        <f t="shared" si="323"/>
        <v>0</v>
      </c>
      <c r="AA114" s="116">
        <f>SUMIF('7. ZoR'!$C$4:$C$200,$A114,'7. ZoR'!$E$4:$E$200)</f>
        <v>0</v>
      </c>
      <c r="AB114" s="23">
        <f t="shared" si="323"/>
        <v>0</v>
      </c>
      <c r="AC114" s="116">
        <f>SUMIF('8. ZoR'!$C$4:$C$200,$A114,'8. ZoR'!$E$4:$E$200)</f>
        <v>0</v>
      </c>
      <c r="AD114" s="23">
        <f t="shared" si="323"/>
        <v>0</v>
      </c>
      <c r="AE114" s="116">
        <f>SUMIF('9. ZoR'!$C$4:$C$200,$A114,'9. ZoR'!$E$4:$E$200)</f>
        <v>0</v>
      </c>
      <c r="AF114" s="23">
        <f t="shared" si="323"/>
        <v>0</v>
      </c>
      <c r="AG114" s="116">
        <f>SUMIF('10. ZoR'!$C$4:$C$200,$A114,'10. ZoR'!$E$4:$E$200)</f>
        <v>0</v>
      </c>
      <c r="AH114" s="23">
        <f t="shared" si="323"/>
        <v>0</v>
      </c>
    </row>
    <row r="115" spans="1:34">
      <c r="A115" s="13" t="str">
        <f>IF(C112="","",CONCATENATE(B112,"_",C112,"_",D112,"_",E115))</f>
        <v/>
      </c>
      <c r="B115" s="230"/>
      <c r="C115" s="222"/>
      <c r="D115" s="222"/>
      <c r="E115" s="39" t="s">
        <v>269</v>
      </c>
      <c r="F115" s="22">
        <f>IF(C112="",0,IF(D112="",0,Data!$K$8))</f>
        <v>0</v>
      </c>
      <c r="G115" s="107"/>
      <c r="H115" s="23">
        <f t="shared" si="318"/>
        <v>0</v>
      </c>
      <c r="I115" s="137">
        <v>1</v>
      </c>
      <c r="J115" s="111">
        <f t="shared" si="319"/>
        <v>0</v>
      </c>
      <c r="K115" s="112">
        <f t="shared" si="320"/>
        <v>0</v>
      </c>
      <c r="L115" s="41">
        <f t="shared" si="321"/>
        <v>0</v>
      </c>
      <c r="M115" s="143">
        <f t="shared" si="322"/>
        <v>0</v>
      </c>
      <c r="O115" s="116">
        <f>SUMIF('1. ZoR'!$C$4:$C$200,$A115,'1. ZoR'!$E$4:$E$200)</f>
        <v>0</v>
      </c>
      <c r="P115" s="23">
        <f t="shared" si="323"/>
        <v>0</v>
      </c>
      <c r="Q115" s="116">
        <f>SUMIF('2. ZoR'!$C$4:$C$200,$A115,'2. ZoR'!$E$4:$E$200)</f>
        <v>0</v>
      </c>
      <c r="R115" s="23">
        <f t="shared" si="323"/>
        <v>0</v>
      </c>
      <c r="S115" s="116">
        <f>SUMIF('3. ZoR'!$C$4:$C$200,$A115,'3. ZoR'!$E$4:$E$200)</f>
        <v>0</v>
      </c>
      <c r="T115" s="23">
        <f t="shared" si="323"/>
        <v>0</v>
      </c>
      <c r="U115" s="116">
        <f>SUMIF('4. ZoR'!$C$4:$C$200,$A115,'4. ZoR'!$E$4:$E$200)</f>
        <v>0</v>
      </c>
      <c r="V115" s="23">
        <f t="shared" si="323"/>
        <v>0</v>
      </c>
      <c r="W115" s="116">
        <f>SUMIF('5. ZoR'!$C$4:$C$200,$A115,'5. ZoR'!$E$4:$E$200)</f>
        <v>0</v>
      </c>
      <c r="X115" s="23">
        <f t="shared" si="323"/>
        <v>0</v>
      </c>
      <c r="Y115" s="116">
        <f>SUMIF('6. ZoR'!$C$4:$C$200,$A115,'6. ZoR'!$E$4:$E$200)</f>
        <v>0</v>
      </c>
      <c r="Z115" s="23">
        <f t="shared" si="323"/>
        <v>0</v>
      </c>
      <c r="AA115" s="116">
        <f>SUMIF('7. ZoR'!$C$4:$C$200,$A115,'7. ZoR'!$E$4:$E$200)</f>
        <v>0</v>
      </c>
      <c r="AB115" s="23">
        <f t="shared" si="323"/>
        <v>0</v>
      </c>
      <c r="AC115" s="116">
        <f>SUMIF('8. ZoR'!$C$4:$C$200,$A115,'8. ZoR'!$E$4:$E$200)</f>
        <v>0</v>
      </c>
      <c r="AD115" s="23">
        <f t="shared" si="323"/>
        <v>0</v>
      </c>
      <c r="AE115" s="116">
        <f>SUMIF('9. ZoR'!$C$4:$C$200,$A115,'9. ZoR'!$E$4:$E$200)</f>
        <v>0</v>
      </c>
      <c r="AF115" s="23">
        <f t="shared" si="323"/>
        <v>0</v>
      </c>
      <c r="AG115" s="116">
        <f>SUMIF('10. ZoR'!$C$4:$C$200,$A115,'10. ZoR'!$E$4:$E$200)</f>
        <v>0</v>
      </c>
      <c r="AH115" s="23">
        <f t="shared" si="323"/>
        <v>0</v>
      </c>
    </row>
    <row r="116" spans="1:34">
      <c r="B116" s="230"/>
      <c r="C116" s="219" t="str">
        <f>CONCATENATE("Celkem za"," ",C112," - ",D112)</f>
        <v xml:space="preserve">Celkem za  - </v>
      </c>
      <c r="D116" s="220"/>
      <c r="E116" s="220"/>
      <c r="F116" s="220"/>
      <c r="G116" s="221"/>
      <c r="H116" s="101">
        <f>SUM(H112:H115)</f>
        <v>0</v>
      </c>
      <c r="I116" s="139"/>
      <c r="J116" s="109">
        <f t="shared" ref="J116:Q116" si="324">SUM(J112:J115)</f>
        <v>0</v>
      </c>
      <c r="K116" s="113">
        <f t="shared" si="324"/>
        <v>0</v>
      </c>
      <c r="L116" s="43">
        <f t="shared" si="324"/>
        <v>0</v>
      </c>
      <c r="M116" s="144">
        <f t="shared" si="324"/>
        <v>0</v>
      </c>
      <c r="O116" s="115">
        <f t="shared" si="324"/>
        <v>0</v>
      </c>
      <c r="P116" s="101">
        <f t="shared" si="324"/>
        <v>0</v>
      </c>
      <c r="Q116" s="115">
        <f t="shared" si="324"/>
        <v>0</v>
      </c>
      <c r="R116" s="101">
        <f t="shared" ref="R116" si="325">SUM(R112:R115)</f>
        <v>0</v>
      </c>
      <c r="S116" s="115">
        <f>SUM(S112:S115)</f>
        <v>0</v>
      </c>
      <c r="T116" s="101">
        <f t="shared" ref="T116:V116" si="326">SUM(T112:T115)</f>
        <v>0</v>
      </c>
      <c r="U116" s="115">
        <f>SUM(U112:U115)</f>
        <v>0</v>
      </c>
      <c r="V116" s="101">
        <f t="shared" si="326"/>
        <v>0</v>
      </c>
      <c r="W116" s="115">
        <f>SUM(W112:W115)</f>
        <v>0</v>
      </c>
      <c r="X116" s="101">
        <f t="shared" ref="X116" si="327">SUM(X112:X115)</f>
        <v>0</v>
      </c>
      <c r="Y116" s="115">
        <f>SUM(Y112:Y115)</f>
        <v>0</v>
      </c>
      <c r="Z116" s="101">
        <f t="shared" ref="Z116" si="328">SUM(Z112:Z115)</f>
        <v>0</v>
      </c>
      <c r="AA116" s="115">
        <f>SUM(AA112:AA115)</f>
        <v>0</v>
      </c>
      <c r="AB116" s="101">
        <f t="shared" ref="AB116" si="329">SUM(AB112:AB115)</f>
        <v>0</v>
      </c>
      <c r="AC116" s="115">
        <f>SUM(AC112:AC115)</f>
        <v>0</v>
      </c>
      <c r="AD116" s="101">
        <f t="shared" ref="AD116" si="330">SUM(AD112:AD115)</f>
        <v>0</v>
      </c>
      <c r="AE116" s="115">
        <f>SUM(AE112:AE115)</f>
        <v>0</v>
      </c>
      <c r="AF116" s="101">
        <f t="shared" ref="AF116" si="331">SUM(AF112:AF115)</f>
        <v>0</v>
      </c>
      <c r="AG116" s="115">
        <f>SUM(AG112:AG115)</f>
        <v>0</v>
      </c>
      <c r="AH116" s="101">
        <f t="shared" ref="AH116" si="332">SUM(AH112:AH115)</f>
        <v>0</v>
      </c>
    </row>
    <row r="117" spans="1:34">
      <c r="A117" s="13" t="str">
        <f>IF(C117="","",CONCATENATE(B117,"_",C117,"_",D117,"_",E117))</f>
        <v/>
      </c>
      <c r="B117" s="230">
        <v>23</v>
      </c>
      <c r="C117" s="222"/>
      <c r="D117" s="222"/>
      <c r="E117" s="40" t="s">
        <v>2</v>
      </c>
      <c r="F117" s="41">
        <f>IF(C117="",0,IF(D117="",0,VLOOKUP(D117,Data!$B:$D,3,FALSE)))</f>
        <v>0</v>
      </c>
      <c r="G117" s="107"/>
      <c r="H117" s="23">
        <f>IF(G117="",0,F117*G117)</f>
        <v>0</v>
      </c>
      <c r="I117" s="137">
        <f>IF(OR(D117=Data!$G$3,D117=Data!$G$4,D117=Data!$G$5,D117=Data!$G$6,D117=Data!$G$7,D117=Data!$G$8,D117=Data!$G$9,D117=Data!$G$10,D117=Data!$G$11,D117=Data!$G$12,D117=Data!$G$13,D117=Data!$G$14,D117=Data!$G$15,D117=Data!$G$16,D117=Data!$G$17,D117=Data!$G$18,D117=Data!$G$19,D117=Data!$G$20,D117=Data!$G$21,D117=Data!$G$22,D117=Data!$G$23,D117=Data!$G$24,D117=Data!$G$25,D117=Data!$G$26,D117=Data!$G$27,D117=Data!$G$28,D117=Data!$G$29,D117=Data!$G$30),1,0)</f>
        <v>0</v>
      </c>
      <c r="J117" s="111">
        <f>O117+Q117+S117+U117+W117+Y117+AA117+AC117+AE117+AG117</f>
        <v>0</v>
      </c>
      <c r="K117" s="112">
        <f>G117-J117</f>
        <v>0</v>
      </c>
      <c r="L117" s="41">
        <f>P117+R117+T117+V117+X117+Z117+AB117+AD117+AF117+AH117</f>
        <v>0</v>
      </c>
      <c r="M117" s="143">
        <f>H117-L117</f>
        <v>0</v>
      </c>
      <c r="O117" s="116">
        <f>SUMIF('1. ZoR'!$C$4:$C$200,$A117,'1. ZoR'!$E$4:$E$200)</f>
        <v>0</v>
      </c>
      <c r="P117" s="23">
        <f>O117*$F117</f>
        <v>0</v>
      </c>
      <c r="Q117" s="116">
        <f>SUMIF('2. ZoR'!$C$4:$C$200,$A117,'2. ZoR'!$E$4:$E$200)</f>
        <v>0</v>
      </c>
      <c r="R117" s="23">
        <f>Q117*$F117</f>
        <v>0</v>
      </c>
      <c r="S117" s="116">
        <f>SUMIF('3. ZoR'!$C$4:$C$200,$A117,'3. ZoR'!$E$4:$E$200)</f>
        <v>0</v>
      </c>
      <c r="T117" s="23">
        <f>S117*$F117</f>
        <v>0</v>
      </c>
      <c r="U117" s="116">
        <f>SUMIF('4. ZoR'!$C$4:$C$200,$A117,'4. ZoR'!$E$4:$E$200)</f>
        <v>0</v>
      </c>
      <c r="V117" s="23">
        <f>U117*$F117</f>
        <v>0</v>
      </c>
      <c r="W117" s="116">
        <f>SUMIF('5. ZoR'!$C$4:$C$200,$A117,'5. ZoR'!$E$4:$E$200)</f>
        <v>0</v>
      </c>
      <c r="X117" s="23">
        <f>W117*$F117</f>
        <v>0</v>
      </c>
      <c r="Y117" s="116">
        <f>SUMIF('6. ZoR'!$C$4:$C$200,$A117,'6. ZoR'!$E$4:$E$200)</f>
        <v>0</v>
      </c>
      <c r="Z117" s="23">
        <f>Y117*$F117</f>
        <v>0</v>
      </c>
      <c r="AA117" s="116">
        <f>SUMIF('7. ZoR'!$C$4:$C$200,$A117,'7. ZoR'!$E$4:$E$200)</f>
        <v>0</v>
      </c>
      <c r="AB117" s="23">
        <f>AA117*$F117</f>
        <v>0</v>
      </c>
      <c r="AC117" s="116">
        <f>SUMIF('8. ZoR'!$C$4:$C$200,$A117,'8. ZoR'!$E$4:$E$200)</f>
        <v>0</v>
      </c>
      <c r="AD117" s="23">
        <f>AC117*$F117</f>
        <v>0</v>
      </c>
      <c r="AE117" s="116">
        <f>SUMIF('9. ZoR'!$C$4:$C$200,$A117,'9. ZoR'!$E$4:$E$200)</f>
        <v>0</v>
      </c>
      <c r="AF117" s="23">
        <f>AE117*$F117</f>
        <v>0</v>
      </c>
      <c r="AG117" s="116">
        <f>SUMIF('10. ZoR'!$C$4:$C$200,$A117,'10. ZoR'!$E$4:$E$200)</f>
        <v>0</v>
      </c>
      <c r="AH117" s="23">
        <f>AG117*$F117</f>
        <v>0</v>
      </c>
    </row>
    <row r="118" spans="1:34">
      <c r="A118" s="13" t="str">
        <f>IF(C117="","",CONCATENATE(B117,"_",C117,"_",D117,"_",E118))</f>
        <v/>
      </c>
      <c r="B118" s="230"/>
      <c r="C118" s="222"/>
      <c r="D118" s="222"/>
      <c r="E118" s="39" t="s">
        <v>267</v>
      </c>
      <c r="F118" s="22">
        <f>IF(C117="",0,IF(D117="",0,VLOOKUP(D117,Data!$B:$D,3,FALSE)))</f>
        <v>0</v>
      </c>
      <c r="G118" s="107"/>
      <c r="H118" s="23">
        <f t="shared" ref="H118:H120" si="333">IF(G118="",0,F118*G118)</f>
        <v>0</v>
      </c>
      <c r="I118" s="137">
        <f>IF(OR(D117=Data!$G$3,D117=Data!$G$4,D117=Data!$G$5,D117=Data!$G$6,D117=Data!$G$7,D117=Data!$G$8,D117=Data!$G$9,D117=Data!$G$10,D117=Data!$G$11,D117=Data!$G$12,D117=Data!$G$13,D117=Data!$G$14,D117=Data!$G$15,D117=Data!$G$16,D117=Data!$G$17,D117=Data!$G$18,D117=Data!$G$19,D117=Data!$G$20,D117=Data!$G$21,D117=Data!$G$22,D117=Data!$G$23,D117=Data!$G$24,D117=Data!$G$25,D117=Data!$G$26,D117=Data!$G$27,D117=Data!$G$28,D117=Data!$G$29,D117=Data!$G$30),1,0)</f>
        <v>0</v>
      </c>
      <c r="J118" s="111">
        <f t="shared" ref="J118:J120" si="334">O118+Q118+S118+U118+W118+Y118+AA118+AC118+AE118+AG118</f>
        <v>0</v>
      </c>
      <c r="K118" s="112">
        <f t="shared" ref="K118:K120" si="335">G118-J118</f>
        <v>0</v>
      </c>
      <c r="L118" s="41">
        <f t="shared" ref="L118:L120" si="336">P118+R118+T118+V118+X118+Z118+AB118+AD118+AF118+AH118</f>
        <v>0</v>
      </c>
      <c r="M118" s="143">
        <f t="shared" ref="M118:M120" si="337">H118-L118</f>
        <v>0</v>
      </c>
      <c r="O118" s="116">
        <f>SUMIF('1. ZoR'!$C$4:$C$200,$A118,'1. ZoR'!$E$4:$E$200)</f>
        <v>0</v>
      </c>
      <c r="P118" s="23">
        <f t="shared" ref="P118:AH120" si="338">O118*$F118</f>
        <v>0</v>
      </c>
      <c r="Q118" s="116">
        <f>SUMIF('2. ZoR'!$C$4:$C$200,$A118,'2. ZoR'!$E$4:$E$200)</f>
        <v>0</v>
      </c>
      <c r="R118" s="23">
        <f t="shared" si="338"/>
        <v>0</v>
      </c>
      <c r="S118" s="116">
        <f>SUMIF('3. ZoR'!$C$4:$C$200,$A118,'3. ZoR'!$E$4:$E$200)</f>
        <v>0</v>
      </c>
      <c r="T118" s="23">
        <f t="shared" si="338"/>
        <v>0</v>
      </c>
      <c r="U118" s="116">
        <f>SUMIF('4. ZoR'!$C$4:$C$200,$A118,'4. ZoR'!$E$4:$E$200)</f>
        <v>0</v>
      </c>
      <c r="V118" s="23">
        <f t="shared" si="338"/>
        <v>0</v>
      </c>
      <c r="W118" s="116">
        <f>SUMIF('5. ZoR'!$C$4:$C$200,$A118,'5. ZoR'!$E$4:$E$200)</f>
        <v>0</v>
      </c>
      <c r="X118" s="23">
        <f t="shared" si="338"/>
        <v>0</v>
      </c>
      <c r="Y118" s="116">
        <f>SUMIF('6. ZoR'!$C$4:$C$200,$A118,'6. ZoR'!$E$4:$E$200)</f>
        <v>0</v>
      </c>
      <c r="Z118" s="23">
        <f t="shared" si="338"/>
        <v>0</v>
      </c>
      <c r="AA118" s="116">
        <f>SUMIF('7. ZoR'!$C$4:$C$200,$A118,'7. ZoR'!$E$4:$E$200)</f>
        <v>0</v>
      </c>
      <c r="AB118" s="23">
        <f t="shared" si="338"/>
        <v>0</v>
      </c>
      <c r="AC118" s="116">
        <f>SUMIF('8. ZoR'!$C$4:$C$200,$A118,'8. ZoR'!$E$4:$E$200)</f>
        <v>0</v>
      </c>
      <c r="AD118" s="23">
        <f t="shared" si="338"/>
        <v>0</v>
      </c>
      <c r="AE118" s="116">
        <f>SUMIF('9. ZoR'!$C$4:$C$200,$A118,'9. ZoR'!$E$4:$E$200)</f>
        <v>0</v>
      </c>
      <c r="AF118" s="23">
        <f t="shared" si="338"/>
        <v>0</v>
      </c>
      <c r="AG118" s="116">
        <f>SUMIF('10. ZoR'!$C$4:$C$200,$A118,'10. ZoR'!$E$4:$E$200)</f>
        <v>0</v>
      </c>
      <c r="AH118" s="23">
        <f t="shared" si="338"/>
        <v>0</v>
      </c>
    </row>
    <row r="119" spans="1:34">
      <c r="A119" s="13" t="str">
        <f>IF(C117="","",CONCATENATE(B117,"_",C117,"_",D117,"_",E119))</f>
        <v/>
      </c>
      <c r="B119" s="230"/>
      <c r="C119" s="222"/>
      <c r="D119" s="222"/>
      <c r="E119" s="39" t="s">
        <v>268</v>
      </c>
      <c r="F119" s="22">
        <f>IF(C117="",0,IF(D117="",0,VLOOKUP(D117,Data!$B:$D,3,FALSE)))</f>
        <v>0</v>
      </c>
      <c r="G119" s="107"/>
      <c r="H119" s="23">
        <f t="shared" si="333"/>
        <v>0</v>
      </c>
      <c r="I119" s="137">
        <f>IF(OR(D117=Data!$G$3,D117=Data!$G$4,D117=Data!$G$5,D117=Data!$G$6,D117=Data!$G$7,D117=Data!$G$8,D117=Data!$G$9,D117=Data!$G$10,D117=Data!$G$11,D117=Data!$G$12,D117=Data!$G$13,D117=Data!$G$14,D117=Data!$G$15,D117=Data!$G$16,D117=Data!$G$17,D117=Data!$G$18,D117=Data!$G$19,D117=Data!$G$20,D117=Data!$G$21,D117=Data!$G$22,D117=Data!$G$23,D117=Data!$G$24,D117=Data!$G$25,D117=Data!$G$26,D117=Data!$G$27,D117=Data!$G$28,D117=Data!$G$29,D117=Data!$G$30),1,0)</f>
        <v>0</v>
      </c>
      <c r="J119" s="111">
        <f t="shared" si="334"/>
        <v>0</v>
      </c>
      <c r="K119" s="112">
        <f t="shared" si="335"/>
        <v>0</v>
      </c>
      <c r="L119" s="41">
        <f t="shared" si="336"/>
        <v>0</v>
      </c>
      <c r="M119" s="143">
        <f t="shared" si="337"/>
        <v>0</v>
      </c>
      <c r="O119" s="116">
        <f>SUMIF('1. ZoR'!$C$4:$C$200,$A119,'1. ZoR'!$E$4:$E$200)</f>
        <v>0</v>
      </c>
      <c r="P119" s="23">
        <f t="shared" si="338"/>
        <v>0</v>
      </c>
      <c r="Q119" s="116">
        <f>SUMIF('2. ZoR'!$C$4:$C$200,$A119,'2. ZoR'!$E$4:$E$200)</f>
        <v>0</v>
      </c>
      <c r="R119" s="23">
        <f t="shared" si="338"/>
        <v>0</v>
      </c>
      <c r="S119" s="116">
        <f>SUMIF('3. ZoR'!$C$4:$C$200,$A119,'3. ZoR'!$E$4:$E$200)</f>
        <v>0</v>
      </c>
      <c r="T119" s="23">
        <f t="shared" si="338"/>
        <v>0</v>
      </c>
      <c r="U119" s="116">
        <f>SUMIF('4. ZoR'!$C$4:$C$200,$A119,'4. ZoR'!$E$4:$E$200)</f>
        <v>0</v>
      </c>
      <c r="V119" s="23">
        <f t="shared" si="338"/>
        <v>0</v>
      </c>
      <c r="W119" s="116">
        <f>SUMIF('5. ZoR'!$C$4:$C$200,$A119,'5. ZoR'!$E$4:$E$200)</f>
        <v>0</v>
      </c>
      <c r="X119" s="23">
        <f t="shared" si="338"/>
        <v>0</v>
      </c>
      <c r="Y119" s="116">
        <f>SUMIF('6. ZoR'!$C$4:$C$200,$A119,'6. ZoR'!$E$4:$E$200)</f>
        <v>0</v>
      </c>
      <c r="Z119" s="23">
        <f t="shared" si="338"/>
        <v>0</v>
      </c>
      <c r="AA119" s="116">
        <f>SUMIF('7. ZoR'!$C$4:$C$200,$A119,'7. ZoR'!$E$4:$E$200)</f>
        <v>0</v>
      </c>
      <c r="AB119" s="23">
        <f t="shared" si="338"/>
        <v>0</v>
      </c>
      <c r="AC119" s="116">
        <f>SUMIF('8. ZoR'!$C$4:$C$200,$A119,'8. ZoR'!$E$4:$E$200)</f>
        <v>0</v>
      </c>
      <c r="AD119" s="23">
        <f t="shared" si="338"/>
        <v>0</v>
      </c>
      <c r="AE119" s="116">
        <f>SUMIF('9. ZoR'!$C$4:$C$200,$A119,'9. ZoR'!$E$4:$E$200)</f>
        <v>0</v>
      </c>
      <c r="AF119" s="23">
        <f t="shared" si="338"/>
        <v>0</v>
      </c>
      <c r="AG119" s="116">
        <f>SUMIF('10. ZoR'!$C$4:$C$200,$A119,'10. ZoR'!$E$4:$E$200)</f>
        <v>0</v>
      </c>
      <c r="AH119" s="23">
        <f t="shared" si="338"/>
        <v>0</v>
      </c>
    </row>
    <row r="120" spans="1:34">
      <c r="A120" s="13" t="str">
        <f>IF(C117="","",CONCATENATE(B117,"_",C117,"_",D117,"_",E120))</f>
        <v/>
      </c>
      <c r="B120" s="230"/>
      <c r="C120" s="222"/>
      <c r="D120" s="222"/>
      <c r="E120" s="39" t="s">
        <v>269</v>
      </c>
      <c r="F120" s="22">
        <f>IF(C117="",0,IF(D117="",0,Data!$K$8))</f>
        <v>0</v>
      </c>
      <c r="G120" s="107"/>
      <c r="H120" s="23">
        <f t="shared" si="333"/>
        <v>0</v>
      </c>
      <c r="I120" s="137">
        <v>1</v>
      </c>
      <c r="J120" s="111">
        <f t="shared" si="334"/>
        <v>0</v>
      </c>
      <c r="K120" s="112">
        <f t="shared" si="335"/>
        <v>0</v>
      </c>
      <c r="L120" s="41">
        <f t="shared" si="336"/>
        <v>0</v>
      </c>
      <c r="M120" s="143">
        <f t="shared" si="337"/>
        <v>0</v>
      </c>
      <c r="O120" s="116">
        <f>SUMIF('1. ZoR'!$C$4:$C$200,$A120,'1. ZoR'!$E$4:$E$200)</f>
        <v>0</v>
      </c>
      <c r="P120" s="23">
        <f t="shared" si="338"/>
        <v>0</v>
      </c>
      <c r="Q120" s="116">
        <f>SUMIF('2. ZoR'!$C$4:$C$200,$A120,'2. ZoR'!$E$4:$E$200)</f>
        <v>0</v>
      </c>
      <c r="R120" s="23">
        <f t="shared" si="338"/>
        <v>0</v>
      </c>
      <c r="S120" s="116">
        <f>SUMIF('3. ZoR'!$C$4:$C$200,$A120,'3. ZoR'!$E$4:$E$200)</f>
        <v>0</v>
      </c>
      <c r="T120" s="23">
        <f t="shared" si="338"/>
        <v>0</v>
      </c>
      <c r="U120" s="116">
        <f>SUMIF('4. ZoR'!$C$4:$C$200,$A120,'4. ZoR'!$E$4:$E$200)</f>
        <v>0</v>
      </c>
      <c r="V120" s="23">
        <f t="shared" si="338"/>
        <v>0</v>
      </c>
      <c r="W120" s="116">
        <f>SUMIF('5. ZoR'!$C$4:$C$200,$A120,'5. ZoR'!$E$4:$E$200)</f>
        <v>0</v>
      </c>
      <c r="X120" s="23">
        <f t="shared" si="338"/>
        <v>0</v>
      </c>
      <c r="Y120" s="116">
        <f>SUMIF('6. ZoR'!$C$4:$C$200,$A120,'6. ZoR'!$E$4:$E$200)</f>
        <v>0</v>
      </c>
      <c r="Z120" s="23">
        <f t="shared" si="338"/>
        <v>0</v>
      </c>
      <c r="AA120" s="116">
        <f>SUMIF('7. ZoR'!$C$4:$C$200,$A120,'7. ZoR'!$E$4:$E$200)</f>
        <v>0</v>
      </c>
      <c r="AB120" s="23">
        <f t="shared" si="338"/>
        <v>0</v>
      </c>
      <c r="AC120" s="116">
        <f>SUMIF('8. ZoR'!$C$4:$C$200,$A120,'8. ZoR'!$E$4:$E$200)</f>
        <v>0</v>
      </c>
      <c r="AD120" s="23">
        <f t="shared" si="338"/>
        <v>0</v>
      </c>
      <c r="AE120" s="116">
        <f>SUMIF('9. ZoR'!$C$4:$C$200,$A120,'9. ZoR'!$E$4:$E$200)</f>
        <v>0</v>
      </c>
      <c r="AF120" s="23">
        <f t="shared" si="338"/>
        <v>0</v>
      </c>
      <c r="AG120" s="116">
        <f>SUMIF('10. ZoR'!$C$4:$C$200,$A120,'10. ZoR'!$E$4:$E$200)</f>
        <v>0</v>
      </c>
      <c r="AH120" s="23">
        <f t="shared" si="338"/>
        <v>0</v>
      </c>
    </row>
    <row r="121" spans="1:34">
      <c r="B121" s="230"/>
      <c r="C121" s="219" t="str">
        <f>CONCATENATE("Celkem za"," ",C117," - ",D117)</f>
        <v xml:space="preserve">Celkem za  - </v>
      </c>
      <c r="D121" s="220"/>
      <c r="E121" s="220"/>
      <c r="F121" s="220"/>
      <c r="G121" s="221"/>
      <c r="H121" s="101">
        <f>SUM(H117:H120)</f>
        <v>0</v>
      </c>
      <c r="I121" s="139"/>
      <c r="J121" s="109">
        <f t="shared" ref="J121:Q121" si="339">SUM(J117:J120)</f>
        <v>0</v>
      </c>
      <c r="K121" s="113">
        <f t="shared" si="339"/>
        <v>0</v>
      </c>
      <c r="L121" s="43">
        <f t="shared" si="339"/>
        <v>0</v>
      </c>
      <c r="M121" s="144">
        <f t="shared" si="339"/>
        <v>0</v>
      </c>
      <c r="O121" s="115">
        <f t="shared" si="339"/>
        <v>0</v>
      </c>
      <c r="P121" s="101">
        <f t="shared" si="339"/>
        <v>0</v>
      </c>
      <c r="Q121" s="115">
        <f t="shared" si="339"/>
        <v>0</v>
      </c>
      <c r="R121" s="101">
        <f t="shared" ref="R121" si="340">SUM(R117:R120)</f>
        <v>0</v>
      </c>
      <c r="S121" s="115">
        <f>SUM(S117:S120)</f>
        <v>0</v>
      </c>
      <c r="T121" s="101">
        <f t="shared" ref="T121:V121" si="341">SUM(T117:T120)</f>
        <v>0</v>
      </c>
      <c r="U121" s="115">
        <f>SUM(U117:U120)</f>
        <v>0</v>
      </c>
      <c r="V121" s="101">
        <f t="shared" si="341"/>
        <v>0</v>
      </c>
      <c r="W121" s="115">
        <f>SUM(W117:W120)</f>
        <v>0</v>
      </c>
      <c r="X121" s="101">
        <f t="shared" ref="X121" si="342">SUM(X117:X120)</f>
        <v>0</v>
      </c>
      <c r="Y121" s="115">
        <f>SUM(Y117:Y120)</f>
        <v>0</v>
      </c>
      <c r="Z121" s="101">
        <f t="shared" ref="Z121" si="343">SUM(Z117:Z120)</f>
        <v>0</v>
      </c>
      <c r="AA121" s="115">
        <f>SUM(AA117:AA120)</f>
        <v>0</v>
      </c>
      <c r="AB121" s="101">
        <f t="shared" ref="AB121" si="344">SUM(AB117:AB120)</f>
        <v>0</v>
      </c>
      <c r="AC121" s="115">
        <f>SUM(AC117:AC120)</f>
        <v>0</v>
      </c>
      <c r="AD121" s="101">
        <f t="shared" ref="AD121" si="345">SUM(AD117:AD120)</f>
        <v>0</v>
      </c>
      <c r="AE121" s="115">
        <f>SUM(AE117:AE120)</f>
        <v>0</v>
      </c>
      <c r="AF121" s="101">
        <f t="shared" ref="AF121" si="346">SUM(AF117:AF120)</f>
        <v>0</v>
      </c>
      <c r="AG121" s="115">
        <f>SUM(AG117:AG120)</f>
        <v>0</v>
      </c>
      <c r="AH121" s="101">
        <f t="shared" ref="AH121" si="347">SUM(AH117:AH120)</f>
        <v>0</v>
      </c>
    </row>
    <row r="122" spans="1:34">
      <c r="A122" s="13" t="str">
        <f>IF(C122="","",CONCATENATE(B122,"_",C122,"_",D122,"_",E122))</f>
        <v/>
      </c>
      <c r="B122" s="230">
        <v>24</v>
      </c>
      <c r="C122" s="222"/>
      <c r="D122" s="222"/>
      <c r="E122" s="40" t="s">
        <v>2</v>
      </c>
      <c r="F122" s="41">
        <f>IF(C122="",0,IF(D122="",0,VLOOKUP(D122,Data!$B:$D,3,FALSE)))</f>
        <v>0</v>
      </c>
      <c r="G122" s="107"/>
      <c r="H122" s="23">
        <f>IF(G122="",0,F122*G122)</f>
        <v>0</v>
      </c>
      <c r="I122" s="137">
        <f>IF(OR(D122=Data!$G$3,D122=Data!$G$4,D122=Data!$G$5,D122=Data!$G$6,D122=Data!$G$7,D122=Data!$G$8,D122=Data!$G$9,D122=Data!$G$10,D122=Data!$G$11,D122=Data!$G$12,D122=Data!$G$13,D122=Data!$G$14,D122=Data!$G$15,D122=Data!$G$16,D122=Data!$G$17,D122=Data!$G$18,D122=Data!$G$19,D122=Data!$G$20,D122=Data!$G$21,D122=Data!$G$22,D122=Data!$G$23,D122=Data!$G$24,D122=Data!$G$25,D122=Data!$G$26,D122=Data!$G$27,D122=Data!$G$28,D122=Data!$G$29,D122=Data!$G$30),1,0)</f>
        <v>0</v>
      </c>
      <c r="J122" s="111">
        <f>O122+Q122+S122+U122+W122+Y122+AA122+AC122+AE122+AG122</f>
        <v>0</v>
      </c>
      <c r="K122" s="112">
        <f>G122-J122</f>
        <v>0</v>
      </c>
      <c r="L122" s="41">
        <f>P122+R122+T122+V122+X122+Z122+AB122+AD122+AF122+AH122</f>
        <v>0</v>
      </c>
      <c r="M122" s="143">
        <f>H122-L122</f>
        <v>0</v>
      </c>
      <c r="O122" s="116">
        <f>SUMIF('1. ZoR'!$C$4:$C$200,$A122,'1. ZoR'!$E$4:$E$200)</f>
        <v>0</v>
      </c>
      <c r="P122" s="23">
        <f>O122*$F122</f>
        <v>0</v>
      </c>
      <c r="Q122" s="116">
        <f>SUMIF('2. ZoR'!$C$4:$C$200,$A122,'2. ZoR'!$E$4:$E$200)</f>
        <v>0</v>
      </c>
      <c r="R122" s="23">
        <f>Q122*$F122</f>
        <v>0</v>
      </c>
      <c r="S122" s="116">
        <f>SUMIF('3. ZoR'!$C$4:$C$200,$A122,'3. ZoR'!$E$4:$E$200)</f>
        <v>0</v>
      </c>
      <c r="T122" s="23">
        <f>S122*$F122</f>
        <v>0</v>
      </c>
      <c r="U122" s="116">
        <f>SUMIF('4. ZoR'!$C$4:$C$200,$A122,'4. ZoR'!$E$4:$E$200)</f>
        <v>0</v>
      </c>
      <c r="V122" s="23">
        <f>U122*$F122</f>
        <v>0</v>
      </c>
      <c r="W122" s="116">
        <f>SUMIF('5. ZoR'!$C$4:$C$200,$A122,'5. ZoR'!$E$4:$E$200)</f>
        <v>0</v>
      </c>
      <c r="X122" s="23">
        <f>W122*$F122</f>
        <v>0</v>
      </c>
      <c r="Y122" s="116">
        <f>SUMIF('6. ZoR'!$C$4:$C$200,$A122,'6. ZoR'!$E$4:$E$200)</f>
        <v>0</v>
      </c>
      <c r="Z122" s="23">
        <f>Y122*$F122</f>
        <v>0</v>
      </c>
      <c r="AA122" s="116">
        <f>SUMIF('7. ZoR'!$C$4:$C$200,$A122,'7. ZoR'!$E$4:$E$200)</f>
        <v>0</v>
      </c>
      <c r="AB122" s="23">
        <f>AA122*$F122</f>
        <v>0</v>
      </c>
      <c r="AC122" s="116">
        <f>SUMIF('8. ZoR'!$C$4:$C$200,$A122,'8. ZoR'!$E$4:$E$200)</f>
        <v>0</v>
      </c>
      <c r="AD122" s="23">
        <f>AC122*$F122</f>
        <v>0</v>
      </c>
      <c r="AE122" s="116">
        <f>SUMIF('9. ZoR'!$C$4:$C$200,$A122,'9. ZoR'!$E$4:$E$200)</f>
        <v>0</v>
      </c>
      <c r="AF122" s="23">
        <f>AE122*$F122</f>
        <v>0</v>
      </c>
      <c r="AG122" s="116">
        <f>SUMIF('10. ZoR'!$C$4:$C$200,$A122,'10. ZoR'!$E$4:$E$200)</f>
        <v>0</v>
      </c>
      <c r="AH122" s="23">
        <f>AG122*$F122</f>
        <v>0</v>
      </c>
    </row>
    <row r="123" spans="1:34">
      <c r="A123" s="13" t="str">
        <f>IF(C122="","",CONCATENATE(B122,"_",C122,"_",D122,"_",E123))</f>
        <v/>
      </c>
      <c r="B123" s="230"/>
      <c r="C123" s="222"/>
      <c r="D123" s="222"/>
      <c r="E123" s="39" t="s">
        <v>267</v>
      </c>
      <c r="F123" s="22">
        <f>IF(C122="",0,IF(D122="",0,VLOOKUP(D122,Data!$B:$D,3,FALSE)))</f>
        <v>0</v>
      </c>
      <c r="G123" s="107"/>
      <c r="H123" s="23">
        <f t="shared" ref="H123:H125" si="348">IF(G123="",0,F123*G123)</f>
        <v>0</v>
      </c>
      <c r="I123" s="137">
        <f>IF(OR(D122=Data!$G$3,D122=Data!$G$4,D122=Data!$G$5,D122=Data!$G$6,D122=Data!$G$7,D122=Data!$G$8,D122=Data!$G$9,D122=Data!$G$10,D122=Data!$G$11,D122=Data!$G$12,D122=Data!$G$13,D122=Data!$G$14,D122=Data!$G$15,D122=Data!$G$16,D122=Data!$G$17,D122=Data!$G$18,D122=Data!$G$19,D122=Data!$G$20,D122=Data!$G$21,D122=Data!$G$22,D122=Data!$G$23,D122=Data!$G$24,D122=Data!$G$25,D122=Data!$G$26,D122=Data!$G$27,D122=Data!$G$28,D122=Data!$G$29,D122=Data!$G$30),1,0)</f>
        <v>0</v>
      </c>
      <c r="J123" s="111">
        <f t="shared" ref="J123:J125" si="349">O123+Q123+S123+U123+W123+Y123+AA123+AC123+AE123+AG123</f>
        <v>0</v>
      </c>
      <c r="K123" s="112">
        <f t="shared" ref="K123:K125" si="350">G123-J123</f>
        <v>0</v>
      </c>
      <c r="L123" s="41">
        <f t="shared" ref="L123:L125" si="351">P123+R123+T123+V123+X123+Z123+AB123+AD123+AF123+AH123</f>
        <v>0</v>
      </c>
      <c r="M123" s="143">
        <f t="shared" ref="M123:M125" si="352">H123-L123</f>
        <v>0</v>
      </c>
      <c r="O123" s="116">
        <f>SUMIF('1. ZoR'!$C$4:$C$200,$A123,'1. ZoR'!$E$4:$E$200)</f>
        <v>0</v>
      </c>
      <c r="P123" s="23">
        <f t="shared" ref="P123:AH125" si="353">O123*$F123</f>
        <v>0</v>
      </c>
      <c r="Q123" s="116">
        <f>SUMIF('2. ZoR'!$C$4:$C$200,$A123,'2. ZoR'!$E$4:$E$200)</f>
        <v>0</v>
      </c>
      <c r="R123" s="23">
        <f t="shared" si="353"/>
        <v>0</v>
      </c>
      <c r="S123" s="116">
        <f>SUMIF('3. ZoR'!$C$4:$C$200,$A123,'3. ZoR'!$E$4:$E$200)</f>
        <v>0</v>
      </c>
      <c r="T123" s="23">
        <f t="shared" si="353"/>
        <v>0</v>
      </c>
      <c r="U123" s="116">
        <f>SUMIF('4. ZoR'!$C$4:$C$200,$A123,'4. ZoR'!$E$4:$E$200)</f>
        <v>0</v>
      </c>
      <c r="V123" s="23">
        <f t="shared" si="353"/>
        <v>0</v>
      </c>
      <c r="W123" s="116">
        <f>SUMIF('5. ZoR'!$C$4:$C$200,$A123,'5. ZoR'!$E$4:$E$200)</f>
        <v>0</v>
      </c>
      <c r="X123" s="23">
        <f t="shared" si="353"/>
        <v>0</v>
      </c>
      <c r="Y123" s="116">
        <f>SUMIF('6. ZoR'!$C$4:$C$200,$A123,'6. ZoR'!$E$4:$E$200)</f>
        <v>0</v>
      </c>
      <c r="Z123" s="23">
        <f t="shared" si="353"/>
        <v>0</v>
      </c>
      <c r="AA123" s="116">
        <f>SUMIF('7. ZoR'!$C$4:$C$200,$A123,'7. ZoR'!$E$4:$E$200)</f>
        <v>0</v>
      </c>
      <c r="AB123" s="23">
        <f t="shared" si="353"/>
        <v>0</v>
      </c>
      <c r="AC123" s="116">
        <f>SUMIF('8. ZoR'!$C$4:$C$200,$A123,'8. ZoR'!$E$4:$E$200)</f>
        <v>0</v>
      </c>
      <c r="AD123" s="23">
        <f t="shared" si="353"/>
        <v>0</v>
      </c>
      <c r="AE123" s="116">
        <f>SUMIF('9. ZoR'!$C$4:$C$200,$A123,'9. ZoR'!$E$4:$E$200)</f>
        <v>0</v>
      </c>
      <c r="AF123" s="23">
        <f t="shared" si="353"/>
        <v>0</v>
      </c>
      <c r="AG123" s="116">
        <f>SUMIF('10. ZoR'!$C$4:$C$200,$A123,'10. ZoR'!$E$4:$E$200)</f>
        <v>0</v>
      </c>
      <c r="AH123" s="23">
        <f t="shared" si="353"/>
        <v>0</v>
      </c>
    </row>
    <row r="124" spans="1:34">
      <c r="A124" s="13" t="str">
        <f>IF(C122="","",CONCATENATE(B122,"_",C122,"_",D122,"_",E124))</f>
        <v/>
      </c>
      <c r="B124" s="230"/>
      <c r="C124" s="222"/>
      <c r="D124" s="222"/>
      <c r="E124" s="39" t="s">
        <v>268</v>
      </c>
      <c r="F124" s="22">
        <f>IF(C122="",0,IF(D122="",0,VLOOKUP(D122,Data!$B:$D,3,FALSE)))</f>
        <v>0</v>
      </c>
      <c r="G124" s="107"/>
      <c r="H124" s="23">
        <f t="shared" si="348"/>
        <v>0</v>
      </c>
      <c r="I124" s="137">
        <f>IF(OR(D122=Data!$G$3,D122=Data!$G$4,D122=Data!$G$5,D122=Data!$G$6,D122=Data!$G$7,D122=Data!$G$8,D122=Data!$G$9,D122=Data!$G$10,D122=Data!$G$11,D122=Data!$G$12,D122=Data!$G$13,D122=Data!$G$14,D122=Data!$G$15,D122=Data!$G$16,D122=Data!$G$17,D122=Data!$G$18,D122=Data!$G$19,D122=Data!$G$20,D122=Data!$G$21,D122=Data!$G$22,D122=Data!$G$23,D122=Data!$G$24,D122=Data!$G$25,D122=Data!$G$26,D122=Data!$G$27,D122=Data!$G$28,D122=Data!$G$29,D122=Data!$G$30),1,0)</f>
        <v>0</v>
      </c>
      <c r="J124" s="111">
        <f t="shared" si="349"/>
        <v>0</v>
      </c>
      <c r="K124" s="112">
        <f t="shared" si="350"/>
        <v>0</v>
      </c>
      <c r="L124" s="41">
        <f t="shared" si="351"/>
        <v>0</v>
      </c>
      <c r="M124" s="143">
        <f t="shared" si="352"/>
        <v>0</v>
      </c>
      <c r="O124" s="116">
        <f>SUMIF('1. ZoR'!$C$4:$C$200,$A124,'1. ZoR'!$E$4:$E$200)</f>
        <v>0</v>
      </c>
      <c r="P124" s="23">
        <f t="shared" si="353"/>
        <v>0</v>
      </c>
      <c r="Q124" s="116">
        <f>SUMIF('2. ZoR'!$C$4:$C$200,$A124,'2. ZoR'!$E$4:$E$200)</f>
        <v>0</v>
      </c>
      <c r="R124" s="23">
        <f t="shared" si="353"/>
        <v>0</v>
      </c>
      <c r="S124" s="116">
        <f>SUMIF('3. ZoR'!$C$4:$C$200,$A124,'3. ZoR'!$E$4:$E$200)</f>
        <v>0</v>
      </c>
      <c r="T124" s="23">
        <f t="shared" si="353"/>
        <v>0</v>
      </c>
      <c r="U124" s="116">
        <f>SUMIF('4. ZoR'!$C$4:$C$200,$A124,'4. ZoR'!$E$4:$E$200)</f>
        <v>0</v>
      </c>
      <c r="V124" s="23">
        <f t="shared" si="353"/>
        <v>0</v>
      </c>
      <c r="W124" s="116">
        <f>SUMIF('5. ZoR'!$C$4:$C$200,$A124,'5. ZoR'!$E$4:$E$200)</f>
        <v>0</v>
      </c>
      <c r="X124" s="23">
        <f t="shared" si="353"/>
        <v>0</v>
      </c>
      <c r="Y124" s="116">
        <f>SUMIF('6. ZoR'!$C$4:$C$200,$A124,'6. ZoR'!$E$4:$E$200)</f>
        <v>0</v>
      </c>
      <c r="Z124" s="23">
        <f t="shared" si="353"/>
        <v>0</v>
      </c>
      <c r="AA124" s="116">
        <f>SUMIF('7. ZoR'!$C$4:$C$200,$A124,'7. ZoR'!$E$4:$E$200)</f>
        <v>0</v>
      </c>
      <c r="AB124" s="23">
        <f t="shared" si="353"/>
        <v>0</v>
      </c>
      <c r="AC124" s="116">
        <f>SUMIF('8. ZoR'!$C$4:$C$200,$A124,'8. ZoR'!$E$4:$E$200)</f>
        <v>0</v>
      </c>
      <c r="AD124" s="23">
        <f t="shared" si="353"/>
        <v>0</v>
      </c>
      <c r="AE124" s="116">
        <f>SUMIF('9. ZoR'!$C$4:$C$200,$A124,'9. ZoR'!$E$4:$E$200)</f>
        <v>0</v>
      </c>
      <c r="AF124" s="23">
        <f t="shared" si="353"/>
        <v>0</v>
      </c>
      <c r="AG124" s="116">
        <f>SUMIF('10. ZoR'!$C$4:$C$200,$A124,'10. ZoR'!$E$4:$E$200)</f>
        <v>0</v>
      </c>
      <c r="AH124" s="23">
        <f t="shared" si="353"/>
        <v>0</v>
      </c>
    </row>
    <row r="125" spans="1:34">
      <c r="A125" s="13" t="str">
        <f>IF(C122="","",CONCATENATE(B122,"_",C122,"_",D122,"_",E125))</f>
        <v/>
      </c>
      <c r="B125" s="230"/>
      <c r="C125" s="222"/>
      <c r="D125" s="222"/>
      <c r="E125" s="39" t="s">
        <v>269</v>
      </c>
      <c r="F125" s="22">
        <f>IF(C122="",0,IF(D122="",0,Data!$K$8))</f>
        <v>0</v>
      </c>
      <c r="G125" s="107"/>
      <c r="H125" s="23">
        <f t="shared" si="348"/>
        <v>0</v>
      </c>
      <c r="I125" s="137">
        <v>1</v>
      </c>
      <c r="J125" s="111">
        <f t="shared" si="349"/>
        <v>0</v>
      </c>
      <c r="K125" s="112">
        <f t="shared" si="350"/>
        <v>0</v>
      </c>
      <c r="L125" s="41">
        <f t="shared" si="351"/>
        <v>0</v>
      </c>
      <c r="M125" s="143">
        <f t="shared" si="352"/>
        <v>0</v>
      </c>
      <c r="O125" s="116">
        <f>SUMIF('1. ZoR'!$C$4:$C$200,$A125,'1. ZoR'!$E$4:$E$200)</f>
        <v>0</v>
      </c>
      <c r="P125" s="23">
        <f t="shared" si="353"/>
        <v>0</v>
      </c>
      <c r="Q125" s="116">
        <f>SUMIF('2. ZoR'!$C$4:$C$200,$A125,'2. ZoR'!$E$4:$E$200)</f>
        <v>0</v>
      </c>
      <c r="R125" s="23">
        <f t="shared" si="353"/>
        <v>0</v>
      </c>
      <c r="S125" s="116">
        <f>SUMIF('3. ZoR'!$C$4:$C$200,$A125,'3. ZoR'!$E$4:$E$200)</f>
        <v>0</v>
      </c>
      <c r="T125" s="23">
        <f t="shared" si="353"/>
        <v>0</v>
      </c>
      <c r="U125" s="116">
        <f>SUMIF('4. ZoR'!$C$4:$C$200,$A125,'4. ZoR'!$E$4:$E$200)</f>
        <v>0</v>
      </c>
      <c r="V125" s="23">
        <f t="shared" si="353"/>
        <v>0</v>
      </c>
      <c r="W125" s="116">
        <f>SUMIF('5. ZoR'!$C$4:$C$200,$A125,'5. ZoR'!$E$4:$E$200)</f>
        <v>0</v>
      </c>
      <c r="X125" s="23">
        <f t="shared" si="353"/>
        <v>0</v>
      </c>
      <c r="Y125" s="116">
        <f>SUMIF('6. ZoR'!$C$4:$C$200,$A125,'6. ZoR'!$E$4:$E$200)</f>
        <v>0</v>
      </c>
      <c r="Z125" s="23">
        <f t="shared" si="353"/>
        <v>0</v>
      </c>
      <c r="AA125" s="116">
        <f>SUMIF('7. ZoR'!$C$4:$C$200,$A125,'7. ZoR'!$E$4:$E$200)</f>
        <v>0</v>
      </c>
      <c r="AB125" s="23">
        <f t="shared" si="353"/>
        <v>0</v>
      </c>
      <c r="AC125" s="116">
        <f>SUMIF('8. ZoR'!$C$4:$C$200,$A125,'8. ZoR'!$E$4:$E$200)</f>
        <v>0</v>
      </c>
      <c r="AD125" s="23">
        <f t="shared" si="353"/>
        <v>0</v>
      </c>
      <c r="AE125" s="116">
        <f>SUMIF('9. ZoR'!$C$4:$C$200,$A125,'9. ZoR'!$E$4:$E$200)</f>
        <v>0</v>
      </c>
      <c r="AF125" s="23">
        <f t="shared" si="353"/>
        <v>0</v>
      </c>
      <c r="AG125" s="116">
        <f>SUMIF('10. ZoR'!$C$4:$C$200,$A125,'10. ZoR'!$E$4:$E$200)</f>
        <v>0</v>
      </c>
      <c r="AH125" s="23">
        <f t="shared" si="353"/>
        <v>0</v>
      </c>
    </row>
    <row r="126" spans="1:34">
      <c r="B126" s="230"/>
      <c r="C126" s="219" t="str">
        <f>CONCATENATE("Celkem za"," ",C122," - ",D122)</f>
        <v xml:space="preserve">Celkem za  - </v>
      </c>
      <c r="D126" s="220"/>
      <c r="E126" s="220"/>
      <c r="F126" s="220"/>
      <c r="G126" s="221"/>
      <c r="H126" s="101">
        <f>SUM(H122:H125)</f>
        <v>0</v>
      </c>
      <c r="I126" s="139"/>
      <c r="J126" s="109">
        <f t="shared" ref="J126:Q126" si="354">SUM(J122:J125)</f>
        <v>0</v>
      </c>
      <c r="K126" s="113">
        <f t="shared" si="354"/>
        <v>0</v>
      </c>
      <c r="L126" s="43">
        <f t="shared" si="354"/>
        <v>0</v>
      </c>
      <c r="M126" s="144">
        <f t="shared" si="354"/>
        <v>0</v>
      </c>
      <c r="O126" s="115">
        <f t="shared" si="354"/>
        <v>0</v>
      </c>
      <c r="P126" s="101">
        <f t="shared" si="354"/>
        <v>0</v>
      </c>
      <c r="Q126" s="115">
        <f t="shared" si="354"/>
        <v>0</v>
      </c>
      <c r="R126" s="101">
        <f t="shared" ref="R126" si="355">SUM(R122:R125)</f>
        <v>0</v>
      </c>
      <c r="S126" s="115">
        <f>SUM(S122:S125)</f>
        <v>0</v>
      </c>
      <c r="T126" s="101">
        <f t="shared" ref="T126:V126" si="356">SUM(T122:T125)</f>
        <v>0</v>
      </c>
      <c r="U126" s="115">
        <f>SUM(U122:U125)</f>
        <v>0</v>
      </c>
      <c r="V126" s="101">
        <f t="shared" si="356"/>
        <v>0</v>
      </c>
      <c r="W126" s="115">
        <f>SUM(W122:W125)</f>
        <v>0</v>
      </c>
      <c r="X126" s="101">
        <f t="shared" ref="X126" si="357">SUM(X122:X125)</f>
        <v>0</v>
      </c>
      <c r="Y126" s="115">
        <f>SUM(Y122:Y125)</f>
        <v>0</v>
      </c>
      <c r="Z126" s="101">
        <f t="shared" ref="Z126" si="358">SUM(Z122:Z125)</f>
        <v>0</v>
      </c>
      <c r="AA126" s="115">
        <f>SUM(AA122:AA125)</f>
        <v>0</v>
      </c>
      <c r="AB126" s="101">
        <f t="shared" ref="AB126" si="359">SUM(AB122:AB125)</f>
        <v>0</v>
      </c>
      <c r="AC126" s="115">
        <f>SUM(AC122:AC125)</f>
        <v>0</v>
      </c>
      <c r="AD126" s="101">
        <f t="shared" ref="AD126" si="360">SUM(AD122:AD125)</f>
        <v>0</v>
      </c>
      <c r="AE126" s="115">
        <f>SUM(AE122:AE125)</f>
        <v>0</v>
      </c>
      <c r="AF126" s="101">
        <f t="shared" ref="AF126" si="361">SUM(AF122:AF125)</f>
        <v>0</v>
      </c>
      <c r="AG126" s="115">
        <f>SUM(AG122:AG125)</f>
        <v>0</v>
      </c>
      <c r="AH126" s="101">
        <f t="shared" ref="AH126" si="362">SUM(AH122:AH125)</f>
        <v>0</v>
      </c>
    </row>
    <row r="127" spans="1:34">
      <c r="A127" s="13" t="str">
        <f>IF(C127="","",CONCATENATE(B127,"_",C127,"_",D127,"_",E127))</f>
        <v/>
      </c>
      <c r="B127" s="230">
        <v>25</v>
      </c>
      <c r="C127" s="222"/>
      <c r="D127" s="222"/>
      <c r="E127" s="40" t="s">
        <v>2</v>
      </c>
      <c r="F127" s="41">
        <f>IF(C127="",0,IF(D127="",0,VLOOKUP(D127,Data!$B:$D,3,FALSE)))</f>
        <v>0</v>
      </c>
      <c r="G127" s="107"/>
      <c r="H127" s="23">
        <f>IF(G127="",0,F127*G127)</f>
        <v>0</v>
      </c>
      <c r="I127" s="137">
        <f>IF(OR(D127=Data!$G$3,D127=Data!$G$4,D127=Data!$G$5,D127=Data!$G$6,D127=Data!$G$7,D127=Data!$G$8,D127=Data!$G$9,D127=Data!$G$10,D127=Data!$G$11,D127=Data!$G$12,D127=Data!$G$13,D127=Data!$G$14,D127=Data!$G$15,D127=Data!$G$16,D127=Data!$G$17,D127=Data!$G$18,D127=Data!$G$19,D127=Data!$G$20,D127=Data!$G$21,D127=Data!$G$22,D127=Data!$G$23,D127=Data!$G$24,D127=Data!$G$25,D127=Data!$G$26,D127=Data!$G$27,D127=Data!$G$28,D127=Data!$G$29,D127=Data!$G$30),1,0)</f>
        <v>0</v>
      </c>
      <c r="J127" s="111">
        <f>O127+Q127+S127+U127+W127+Y127+AA127+AC127+AE127+AG127</f>
        <v>0</v>
      </c>
      <c r="K127" s="112">
        <f>G127-J127</f>
        <v>0</v>
      </c>
      <c r="L127" s="41">
        <f>P127+R127+T127+V127+X127+Z127+AB127+AD127+AF127+AH127</f>
        <v>0</v>
      </c>
      <c r="M127" s="143">
        <f>H127-L127</f>
        <v>0</v>
      </c>
      <c r="O127" s="116">
        <f>SUMIF('1. ZoR'!$C$4:$C$200,$A127,'1. ZoR'!$E$4:$E$200)</f>
        <v>0</v>
      </c>
      <c r="P127" s="23">
        <f>O127*$F127</f>
        <v>0</v>
      </c>
      <c r="Q127" s="116">
        <f>SUMIF('2. ZoR'!$C$4:$C$200,$A127,'2. ZoR'!$E$4:$E$200)</f>
        <v>0</v>
      </c>
      <c r="R127" s="23">
        <f>Q127*$F127</f>
        <v>0</v>
      </c>
      <c r="S127" s="116">
        <f>SUMIF('3. ZoR'!$C$4:$C$200,$A127,'3. ZoR'!$E$4:$E$200)</f>
        <v>0</v>
      </c>
      <c r="T127" s="23">
        <f>S127*$F127</f>
        <v>0</v>
      </c>
      <c r="U127" s="116">
        <f>SUMIF('4. ZoR'!$C$4:$C$200,$A127,'4. ZoR'!$E$4:$E$200)</f>
        <v>0</v>
      </c>
      <c r="V127" s="23">
        <f>U127*$F127</f>
        <v>0</v>
      </c>
      <c r="W127" s="116">
        <f>SUMIF('5. ZoR'!$C$4:$C$200,$A127,'5. ZoR'!$E$4:$E$200)</f>
        <v>0</v>
      </c>
      <c r="X127" s="23">
        <f>W127*$F127</f>
        <v>0</v>
      </c>
      <c r="Y127" s="116">
        <f>SUMIF('6. ZoR'!$C$4:$C$200,$A127,'6. ZoR'!$E$4:$E$200)</f>
        <v>0</v>
      </c>
      <c r="Z127" s="23">
        <f>Y127*$F127</f>
        <v>0</v>
      </c>
      <c r="AA127" s="116">
        <f>SUMIF('7. ZoR'!$C$4:$C$200,$A127,'7. ZoR'!$E$4:$E$200)</f>
        <v>0</v>
      </c>
      <c r="AB127" s="23">
        <f>AA127*$F127</f>
        <v>0</v>
      </c>
      <c r="AC127" s="116">
        <f>SUMIF('8. ZoR'!$C$4:$C$200,$A127,'8. ZoR'!$E$4:$E$200)</f>
        <v>0</v>
      </c>
      <c r="AD127" s="23">
        <f>AC127*$F127</f>
        <v>0</v>
      </c>
      <c r="AE127" s="116">
        <f>SUMIF('9. ZoR'!$C$4:$C$200,$A127,'9. ZoR'!$E$4:$E$200)</f>
        <v>0</v>
      </c>
      <c r="AF127" s="23">
        <f>AE127*$F127</f>
        <v>0</v>
      </c>
      <c r="AG127" s="116">
        <f>SUMIF('10. ZoR'!$C$4:$C$200,$A127,'10. ZoR'!$E$4:$E$200)</f>
        <v>0</v>
      </c>
      <c r="AH127" s="23">
        <f>AG127*$F127</f>
        <v>0</v>
      </c>
    </row>
    <row r="128" spans="1:34">
      <c r="A128" s="13" t="str">
        <f>IF(C127="","",CONCATENATE(B127,"_",C127,"_",D127,"_",E128))</f>
        <v/>
      </c>
      <c r="B128" s="230"/>
      <c r="C128" s="222"/>
      <c r="D128" s="222"/>
      <c r="E128" s="39" t="s">
        <v>267</v>
      </c>
      <c r="F128" s="22">
        <f>IF(C127="",0,IF(D127="",0,VLOOKUP(D127,Data!$B:$D,3,FALSE)))</f>
        <v>0</v>
      </c>
      <c r="G128" s="107"/>
      <c r="H128" s="23">
        <f t="shared" ref="H128:H130" si="363">IF(G128="",0,F128*G128)</f>
        <v>0</v>
      </c>
      <c r="I128" s="137">
        <f>IF(OR(D127=Data!$G$3,D127=Data!$G$4,D127=Data!$G$5,D127=Data!$G$6,D127=Data!$G$7,D127=Data!$G$8,D127=Data!$G$9,D127=Data!$G$10,D127=Data!$G$11,D127=Data!$G$12,D127=Data!$G$13,D127=Data!$G$14,D127=Data!$G$15,D127=Data!$G$16,D127=Data!$G$17,D127=Data!$G$18,D127=Data!$G$19,D127=Data!$G$20,D127=Data!$G$21,D127=Data!$G$22,D127=Data!$G$23,D127=Data!$G$24,D127=Data!$G$25,D127=Data!$G$26,D127=Data!$G$27,D127=Data!$G$28,D127=Data!$G$29,D127=Data!$G$30),1,0)</f>
        <v>0</v>
      </c>
      <c r="J128" s="111">
        <f t="shared" ref="J128:J130" si="364">O128+Q128+S128+U128+W128+Y128+AA128+AC128+AE128+AG128</f>
        <v>0</v>
      </c>
      <c r="K128" s="112">
        <f t="shared" ref="K128:K130" si="365">G128-J128</f>
        <v>0</v>
      </c>
      <c r="L128" s="41">
        <f t="shared" ref="L128:L130" si="366">P128+R128+T128+V128+X128+Z128+AB128+AD128+AF128+AH128</f>
        <v>0</v>
      </c>
      <c r="M128" s="143">
        <f t="shared" ref="M128:M130" si="367">H128-L128</f>
        <v>0</v>
      </c>
      <c r="O128" s="116">
        <f>SUMIF('1. ZoR'!$C$4:$C$200,$A128,'1. ZoR'!$E$4:$E$200)</f>
        <v>0</v>
      </c>
      <c r="P128" s="23">
        <f t="shared" ref="P128:AH130" si="368">O128*$F128</f>
        <v>0</v>
      </c>
      <c r="Q128" s="116">
        <f>SUMIF('2. ZoR'!$C$4:$C$200,$A128,'2. ZoR'!$E$4:$E$200)</f>
        <v>0</v>
      </c>
      <c r="R128" s="23">
        <f t="shared" si="368"/>
        <v>0</v>
      </c>
      <c r="S128" s="116">
        <f>SUMIF('3. ZoR'!$C$4:$C$200,$A128,'3. ZoR'!$E$4:$E$200)</f>
        <v>0</v>
      </c>
      <c r="T128" s="23">
        <f t="shared" si="368"/>
        <v>0</v>
      </c>
      <c r="U128" s="116">
        <f>SUMIF('4. ZoR'!$C$4:$C$200,$A128,'4. ZoR'!$E$4:$E$200)</f>
        <v>0</v>
      </c>
      <c r="V128" s="23">
        <f t="shared" si="368"/>
        <v>0</v>
      </c>
      <c r="W128" s="116">
        <f>SUMIF('5. ZoR'!$C$4:$C$200,$A128,'5. ZoR'!$E$4:$E$200)</f>
        <v>0</v>
      </c>
      <c r="X128" s="23">
        <f t="shared" si="368"/>
        <v>0</v>
      </c>
      <c r="Y128" s="116">
        <f>SUMIF('6. ZoR'!$C$4:$C$200,$A128,'6. ZoR'!$E$4:$E$200)</f>
        <v>0</v>
      </c>
      <c r="Z128" s="23">
        <f t="shared" si="368"/>
        <v>0</v>
      </c>
      <c r="AA128" s="116">
        <f>SUMIF('7. ZoR'!$C$4:$C$200,$A128,'7. ZoR'!$E$4:$E$200)</f>
        <v>0</v>
      </c>
      <c r="AB128" s="23">
        <f t="shared" si="368"/>
        <v>0</v>
      </c>
      <c r="AC128" s="116">
        <f>SUMIF('8. ZoR'!$C$4:$C$200,$A128,'8. ZoR'!$E$4:$E$200)</f>
        <v>0</v>
      </c>
      <c r="AD128" s="23">
        <f t="shared" si="368"/>
        <v>0</v>
      </c>
      <c r="AE128" s="116">
        <f>SUMIF('9. ZoR'!$C$4:$C$200,$A128,'9. ZoR'!$E$4:$E$200)</f>
        <v>0</v>
      </c>
      <c r="AF128" s="23">
        <f t="shared" si="368"/>
        <v>0</v>
      </c>
      <c r="AG128" s="116">
        <f>SUMIF('10. ZoR'!$C$4:$C$200,$A128,'10. ZoR'!$E$4:$E$200)</f>
        <v>0</v>
      </c>
      <c r="AH128" s="23">
        <f t="shared" si="368"/>
        <v>0</v>
      </c>
    </row>
    <row r="129" spans="1:34">
      <c r="A129" s="13" t="str">
        <f>IF(C127="","",CONCATENATE(B127,"_",C127,"_",D127,"_",E129))</f>
        <v/>
      </c>
      <c r="B129" s="230"/>
      <c r="C129" s="222"/>
      <c r="D129" s="222"/>
      <c r="E129" s="39" t="s">
        <v>268</v>
      </c>
      <c r="F129" s="22">
        <f>IF(C127="",0,IF(D127="",0,VLOOKUP(D127,Data!$B:$D,3,FALSE)))</f>
        <v>0</v>
      </c>
      <c r="G129" s="107"/>
      <c r="H129" s="23">
        <f t="shared" si="363"/>
        <v>0</v>
      </c>
      <c r="I129" s="137">
        <f>IF(OR(D127=Data!$G$3,D127=Data!$G$4,D127=Data!$G$5,D127=Data!$G$6,D127=Data!$G$7,D127=Data!$G$8,D127=Data!$G$9,D127=Data!$G$10,D127=Data!$G$11,D127=Data!$G$12,D127=Data!$G$13,D127=Data!$G$14,D127=Data!$G$15,D127=Data!$G$16,D127=Data!$G$17,D127=Data!$G$18,D127=Data!$G$19,D127=Data!$G$20,D127=Data!$G$21,D127=Data!$G$22,D127=Data!$G$23,D127=Data!$G$24,D127=Data!$G$25,D127=Data!$G$26,D127=Data!$G$27,D127=Data!$G$28,D127=Data!$G$29,D127=Data!$G$30),1,0)</f>
        <v>0</v>
      </c>
      <c r="J129" s="111">
        <f t="shared" si="364"/>
        <v>0</v>
      </c>
      <c r="K129" s="112">
        <f t="shared" si="365"/>
        <v>0</v>
      </c>
      <c r="L129" s="41">
        <f t="shared" si="366"/>
        <v>0</v>
      </c>
      <c r="M129" s="143">
        <f t="shared" si="367"/>
        <v>0</v>
      </c>
      <c r="O129" s="116">
        <f>SUMIF('1. ZoR'!$C$4:$C$200,$A129,'1. ZoR'!$E$4:$E$200)</f>
        <v>0</v>
      </c>
      <c r="P129" s="23">
        <f t="shared" si="368"/>
        <v>0</v>
      </c>
      <c r="Q129" s="116">
        <f>SUMIF('2. ZoR'!$C$4:$C$200,$A129,'2. ZoR'!$E$4:$E$200)</f>
        <v>0</v>
      </c>
      <c r="R129" s="23">
        <f t="shared" si="368"/>
        <v>0</v>
      </c>
      <c r="S129" s="116">
        <f>SUMIF('3. ZoR'!$C$4:$C$200,$A129,'3. ZoR'!$E$4:$E$200)</f>
        <v>0</v>
      </c>
      <c r="T129" s="23">
        <f t="shared" si="368"/>
        <v>0</v>
      </c>
      <c r="U129" s="116">
        <f>SUMIF('4. ZoR'!$C$4:$C$200,$A129,'4. ZoR'!$E$4:$E$200)</f>
        <v>0</v>
      </c>
      <c r="V129" s="23">
        <f t="shared" si="368"/>
        <v>0</v>
      </c>
      <c r="W129" s="116">
        <f>SUMIF('5. ZoR'!$C$4:$C$200,$A129,'5. ZoR'!$E$4:$E$200)</f>
        <v>0</v>
      </c>
      <c r="X129" s="23">
        <f t="shared" si="368"/>
        <v>0</v>
      </c>
      <c r="Y129" s="116">
        <f>SUMIF('6. ZoR'!$C$4:$C$200,$A129,'6. ZoR'!$E$4:$E$200)</f>
        <v>0</v>
      </c>
      <c r="Z129" s="23">
        <f t="shared" si="368"/>
        <v>0</v>
      </c>
      <c r="AA129" s="116">
        <f>SUMIF('7. ZoR'!$C$4:$C$200,$A129,'7. ZoR'!$E$4:$E$200)</f>
        <v>0</v>
      </c>
      <c r="AB129" s="23">
        <f t="shared" si="368"/>
        <v>0</v>
      </c>
      <c r="AC129" s="116">
        <f>SUMIF('8. ZoR'!$C$4:$C$200,$A129,'8. ZoR'!$E$4:$E$200)</f>
        <v>0</v>
      </c>
      <c r="AD129" s="23">
        <f t="shared" si="368"/>
        <v>0</v>
      </c>
      <c r="AE129" s="116">
        <f>SUMIF('9. ZoR'!$C$4:$C$200,$A129,'9. ZoR'!$E$4:$E$200)</f>
        <v>0</v>
      </c>
      <c r="AF129" s="23">
        <f t="shared" si="368"/>
        <v>0</v>
      </c>
      <c r="AG129" s="116">
        <f>SUMIF('10. ZoR'!$C$4:$C$200,$A129,'10. ZoR'!$E$4:$E$200)</f>
        <v>0</v>
      </c>
      <c r="AH129" s="23">
        <f t="shared" si="368"/>
        <v>0</v>
      </c>
    </row>
    <row r="130" spans="1:34">
      <c r="A130" s="13" t="str">
        <f>IF(C127="","",CONCATENATE(B127,"_",C127,"_",D127,"_",E130))</f>
        <v/>
      </c>
      <c r="B130" s="230"/>
      <c r="C130" s="222"/>
      <c r="D130" s="222"/>
      <c r="E130" s="39" t="s">
        <v>269</v>
      </c>
      <c r="F130" s="22">
        <f>IF(C127="",0,IF(D127="",0,Data!$K$8))</f>
        <v>0</v>
      </c>
      <c r="G130" s="107"/>
      <c r="H130" s="23">
        <f t="shared" si="363"/>
        <v>0</v>
      </c>
      <c r="I130" s="137">
        <v>1</v>
      </c>
      <c r="J130" s="111">
        <f t="shared" si="364"/>
        <v>0</v>
      </c>
      <c r="K130" s="112">
        <f t="shared" si="365"/>
        <v>0</v>
      </c>
      <c r="L130" s="41">
        <f t="shared" si="366"/>
        <v>0</v>
      </c>
      <c r="M130" s="143">
        <f t="shared" si="367"/>
        <v>0</v>
      </c>
      <c r="O130" s="116">
        <f>SUMIF('1. ZoR'!$C$4:$C$200,$A130,'1. ZoR'!$E$4:$E$200)</f>
        <v>0</v>
      </c>
      <c r="P130" s="23">
        <f t="shared" si="368"/>
        <v>0</v>
      </c>
      <c r="Q130" s="116">
        <f>SUMIF('2. ZoR'!$C$4:$C$200,$A130,'2. ZoR'!$E$4:$E$200)</f>
        <v>0</v>
      </c>
      <c r="R130" s="23">
        <f t="shared" si="368"/>
        <v>0</v>
      </c>
      <c r="S130" s="116">
        <f>SUMIF('3. ZoR'!$C$4:$C$200,$A130,'3. ZoR'!$E$4:$E$200)</f>
        <v>0</v>
      </c>
      <c r="T130" s="23">
        <f t="shared" si="368"/>
        <v>0</v>
      </c>
      <c r="U130" s="116">
        <f>SUMIF('4. ZoR'!$C$4:$C$200,$A130,'4. ZoR'!$E$4:$E$200)</f>
        <v>0</v>
      </c>
      <c r="V130" s="23">
        <f t="shared" si="368"/>
        <v>0</v>
      </c>
      <c r="W130" s="116">
        <f>SUMIF('5. ZoR'!$C$4:$C$200,$A130,'5. ZoR'!$E$4:$E$200)</f>
        <v>0</v>
      </c>
      <c r="X130" s="23">
        <f t="shared" si="368"/>
        <v>0</v>
      </c>
      <c r="Y130" s="116">
        <f>SUMIF('6. ZoR'!$C$4:$C$200,$A130,'6. ZoR'!$E$4:$E$200)</f>
        <v>0</v>
      </c>
      <c r="Z130" s="23">
        <f t="shared" si="368"/>
        <v>0</v>
      </c>
      <c r="AA130" s="116">
        <f>SUMIF('7. ZoR'!$C$4:$C$200,$A130,'7. ZoR'!$E$4:$E$200)</f>
        <v>0</v>
      </c>
      <c r="AB130" s="23">
        <f t="shared" si="368"/>
        <v>0</v>
      </c>
      <c r="AC130" s="116">
        <f>SUMIF('8. ZoR'!$C$4:$C$200,$A130,'8. ZoR'!$E$4:$E$200)</f>
        <v>0</v>
      </c>
      <c r="AD130" s="23">
        <f t="shared" si="368"/>
        <v>0</v>
      </c>
      <c r="AE130" s="116">
        <f>SUMIF('9. ZoR'!$C$4:$C$200,$A130,'9. ZoR'!$E$4:$E$200)</f>
        <v>0</v>
      </c>
      <c r="AF130" s="23">
        <f t="shared" si="368"/>
        <v>0</v>
      </c>
      <c r="AG130" s="116">
        <f>SUMIF('10. ZoR'!$C$4:$C$200,$A130,'10. ZoR'!$E$4:$E$200)</f>
        <v>0</v>
      </c>
      <c r="AH130" s="23">
        <f t="shared" si="368"/>
        <v>0</v>
      </c>
    </row>
    <row r="131" spans="1:34">
      <c r="B131" s="230"/>
      <c r="C131" s="219" t="str">
        <f>CONCATENATE("Celkem za"," ",C127," - ",D127)</f>
        <v xml:space="preserve">Celkem za  - </v>
      </c>
      <c r="D131" s="220"/>
      <c r="E131" s="220"/>
      <c r="F131" s="220"/>
      <c r="G131" s="221"/>
      <c r="H131" s="101">
        <f>SUM(H127:H130)</f>
        <v>0</v>
      </c>
      <c r="I131" s="139"/>
      <c r="J131" s="109">
        <f t="shared" ref="J131:Q131" si="369">SUM(J127:J130)</f>
        <v>0</v>
      </c>
      <c r="K131" s="113">
        <f t="shared" si="369"/>
        <v>0</v>
      </c>
      <c r="L131" s="43">
        <f t="shared" si="369"/>
        <v>0</v>
      </c>
      <c r="M131" s="144">
        <f t="shared" si="369"/>
        <v>0</v>
      </c>
      <c r="O131" s="115">
        <f t="shared" si="369"/>
        <v>0</v>
      </c>
      <c r="P131" s="101">
        <f t="shared" si="369"/>
        <v>0</v>
      </c>
      <c r="Q131" s="115">
        <f t="shared" si="369"/>
        <v>0</v>
      </c>
      <c r="R131" s="101">
        <f t="shared" ref="R131" si="370">SUM(R127:R130)</f>
        <v>0</v>
      </c>
      <c r="S131" s="115">
        <f>SUM(S127:S130)</f>
        <v>0</v>
      </c>
      <c r="T131" s="101">
        <f t="shared" ref="T131:V131" si="371">SUM(T127:T130)</f>
        <v>0</v>
      </c>
      <c r="U131" s="115">
        <f>SUM(U127:U130)</f>
        <v>0</v>
      </c>
      <c r="V131" s="101">
        <f t="shared" si="371"/>
        <v>0</v>
      </c>
      <c r="W131" s="115">
        <f>SUM(W127:W130)</f>
        <v>0</v>
      </c>
      <c r="X131" s="101">
        <f t="shared" ref="X131" si="372">SUM(X127:X130)</f>
        <v>0</v>
      </c>
      <c r="Y131" s="115">
        <f>SUM(Y127:Y130)</f>
        <v>0</v>
      </c>
      <c r="Z131" s="101">
        <f t="shared" ref="Z131" si="373">SUM(Z127:Z130)</f>
        <v>0</v>
      </c>
      <c r="AA131" s="115">
        <f>SUM(AA127:AA130)</f>
        <v>0</v>
      </c>
      <c r="AB131" s="101">
        <f t="shared" ref="AB131" si="374">SUM(AB127:AB130)</f>
        <v>0</v>
      </c>
      <c r="AC131" s="115">
        <f>SUM(AC127:AC130)</f>
        <v>0</v>
      </c>
      <c r="AD131" s="101">
        <f t="shared" ref="AD131" si="375">SUM(AD127:AD130)</f>
        <v>0</v>
      </c>
      <c r="AE131" s="115">
        <f>SUM(AE127:AE130)</f>
        <v>0</v>
      </c>
      <c r="AF131" s="101">
        <f t="shared" ref="AF131" si="376">SUM(AF127:AF130)</f>
        <v>0</v>
      </c>
      <c r="AG131" s="115">
        <f>SUM(AG127:AG130)</f>
        <v>0</v>
      </c>
      <c r="AH131" s="101">
        <f t="shared" ref="AH131" si="377">SUM(AH127:AH130)</f>
        <v>0</v>
      </c>
    </row>
    <row r="132" spans="1:34">
      <c r="A132" s="13" t="str">
        <f>IF(C132="","",CONCATENATE(B132,"_",C132,"_",D132,"_",E132))</f>
        <v/>
      </c>
      <c r="B132" s="230">
        <v>26</v>
      </c>
      <c r="C132" s="222"/>
      <c r="D132" s="222"/>
      <c r="E132" s="40" t="s">
        <v>2</v>
      </c>
      <c r="F132" s="41">
        <f>IF(C132="",0,IF(D132="",0,VLOOKUP(D132,Data!$B:$D,3,FALSE)))</f>
        <v>0</v>
      </c>
      <c r="G132" s="107"/>
      <c r="H132" s="23">
        <f>IF(G132="",0,F132*G132)</f>
        <v>0</v>
      </c>
      <c r="I132" s="137">
        <f>IF(OR(D132=Data!$G$3,D132=Data!$G$4,D132=Data!$G$5,D132=Data!$G$6,D132=Data!$G$7,D132=Data!$G$8,D132=Data!$G$9,D132=Data!$G$10,D132=Data!$G$11,D132=Data!$G$12,D132=Data!$G$13,D132=Data!$G$14,D132=Data!$G$15,D132=Data!$G$16,D132=Data!$G$17,D132=Data!$G$18,D132=Data!$G$19,D132=Data!$G$20,D132=Data!$G$21,D132=Data!$G$22,D132=Data!$G$23,D132=Data!$G$24,D132=Data!$G$25,D132=Data!$G$26,D132=Data!$G$27,D132=Data!$G$28,D132=Data!$G$29,D132=Data!$G$30),1,0)</f>
        <v>0</v>
      </c>
      <c r="J132" s="111">
        <f>O132+Q132+S132+U132+W132+Y132+AA132+AC132+AE132+AG132</f>
        <v>0</v>
      </c>
      <c r="K132" s="112">
        <f>G132-J132</f>
        <v>0</v>
      </c>
      <c r="L132" s="41">
        <f>P132+R132+T132+V132+X132+Z132+AB132+AD132+AF132+AH132</f>
        <v>0</v>
      </c>
      <c r="M132" s="143">
        <f>H132-L132</f>
        <v>0</v>
      </c>
      <c r="O132" s="116">
        <f>SUMIF('1. ZoR'!$C$4:$C$200,$A132,'1. ZoR'!$E$4:$E$200)</f>
        <v>0</v>
      </c>
      <c r="P132" s="23">
        <f>O132*$F132</f>
        <v>0</v>
      </c>
      <c r="Q132" s="116">
        <f>SUMIF('2. ZoR'!$C$4:$C$200,$A132,'2. ZoR'!$E$4:$E$200)</f>
        <v>0</v>
      </c>
      <c r="R132" s="23">
        <f>Q132*$F132</f>
        <v>0</v>
      </c>
      <c r="S132" s="116">
        <f>SUMIF('3. ZoR'!$C$4:$C$200,$A132,'3. ZoR'!$E$4:$E$200)</f>
        <v>0</v>
      </c>
      <c r="T132" s="23">
        <f>S132*$F132</f>
        <v>0</v>
      </c>
      <c r="U132" s="116">
        <f>SUMIF('4. ZoR'!$C$4:$C$200,$A132,'4. ZoR'!$E$4:$E$200)</f>
        <v>0</v>
      </c>
      <c r="V132" s="23">
        <f>U132*$F132</f>
        <v>0</v>
      </c>
      <c r="W132" s="116">
        <f>SUMIF('5. ZoR'!$C$4:$C$200,$A132,'5. ZoR'!$E$4:$E$200)</f>
        <v>0</v>
      </c>
      <c r="X132" s="23">
        <f>W132*$F132</f>
        <v>0</v>
      </c>
      <c r="Y132" s="116">
        <f>SUMIF('6. ZoR'!$C$4:$C$200,$A132,'6. ZoR'!$E$4:$E$200)</f>
        <v>0</v>
      </c>
      <c r="Z132" s="23">
        <f>Y132*$F132</f>
        <v>0</v>
      </c>
      <c r="AA132" s="116">
        <f>SUMIF('7. ZoR'!$C$4:$C$200,$A132,'7. ZoR'!$E$4:$E$200)</f>
        <v>0</v>
      </c>
      <c r="AB132" s="23">
        <f>AA132*$F132</f>
        <v>0</v>
      </c>
      <c r="AC132" s="116">
        <f>SUMIF('8. ZoR'!$C$4:$C$200,$A132,'8. ZoR'!$E$4:$E$200)</f>
        <v>0</v>
      </c>
      <c r="AD132" s="23">
        <f>AC132*$F132</f>
        <v>0</v>
      </c>
      <c r="AE132" s="116">
        <f>SUMIF('9. ZoR'!$C$4:$C$200,$A132,'9. ZoR'!$E$4:$E$200)</f>
        <v>0</v>
      </c>
      <c r="AF132" s="23">
        <f>AE132*$F132</f>
        <v>0</v>
      </c>
      <c r="AG132" s="116">
        <f>SUMIF('10. ZoR'!$C$4:$C$200,$A132,'10. ZoR'!$E$4:$E$200)</f>
        <v>0</v>
      </c>
      <c r="AH132" s="23">
        <f>AG132*$F132</f>
        <v>0</v>
      </c>
    </row>
    <row r="133" spans="1:34">
      <c r="A133" s="13" t="str">
        <f>IF(C132="","",CONCATENATE(B132,"_",C132,"_",D132,"_",E133))</f>
        <v/>
      </c>
      <c r="B133" s="230"/>
      <c r="C133" s="222"/>
      <c r="D133" s="222"/>
      <c r="E133" s="39" t="s">
        <v>267</v>
      </c>
      <c r="F133" s="22">
        <f>IF(C132="",0,IF(D132="",0,VLOOKUP(D132,Data!$B:$D,3,FALSE)))</f>
        <v>0</v>
      </c>
      <c r="G133" s="107"/>
      <c r="H133" s="23">
        <f t="shared" ref="H133:H135" si="378">IF(G133="",0,F133*G133)</f>
        <v>0</v>
      </c>
      <c r="I133" s="137">
        <f>IF(OR(D132=Data!$G$3,D132=Data!$G$4,D132=Data!$G$5,D132=Data!$G$6,D132=Data!$G$7,D132=Data!$G$8,D132=Data!$G$9,D132=Data!$G$10,D132=Data!$G$11,D132=Data!$G$12,D132=Data!$G$13,D132=Data!$G$14,D132=Data!$G$15,D132=Data!$G$16,D132=Data!$G$17,D132=Data!$G$18,D132=Data!$G$19,D132=Data!$G$20,D132=Data!$G$21,D132=Data!$G$22,D132=Data!$G$23,D132=Data!$G$24,D132=Data!$G$25,D132=Data!$G$26,D132=Data!$G$27,D132=Data!$G$28,D132=Data!$G$29,D132=Data!$G$30),1,0)</f>
        <v>0</v>
      </c>
      <c r="J133" s="111">
        <f t="shared" ref="J133:J135" si="379">O133+Q133+S133+U133+W133+Y133+AA133+AC133+AE133+AG133</f>
        <v>0</v>
      </c>
      <c r="K133" s="112">
        <f t="shared" ref="K133:K135" si="380">G133-J133</f>
        <v>0</v>
      </c>
      <c r="L133" s="41">
        <f t="shared" ref="L133:L135" si="381">P133+R133+T133+V133+X133+Z133+AB133+AD133+AF133+AH133</f>
        <v>0</v>
      </c>
      <c r="M133" s="143">
        <f t="shared" ref="M133:M135" si="382">H133-L133</f>
        <v>0</v>
      </c>
      <c r="O133" s="116">
        <f>SUMIF('1. ZoR'!$C$4:$C$200,$A133,'1. ZoR'!$E$4:$E$200)</f>
        <v>0</v>
      </c>
      <c r="P133" s="23">
        <f t="shared" ref="P133:AH135" si="383">O133*$F133</f>
        <v>0</v>
      </c>
      <c r="Q133" s="116">
        <f>SUMIF('2. ZoR'!$C$4:$C$200,$A133,'2. ZoR'!$E$4:$E$200)</f>
        <v>0</v>
      </c>
      <c r="R133" s="23">
        <f t="shared" si="383"/>
        <v>0</v>
      </c>
      <c r="S133" s="116">
        <f>SUMIF('3. ZoR'!$C$4:$C$200,$A133,'3. ZoR'!$E$4:$E$200)</f>
        <v>0</v>
      </c>
      <c r="T133" s="23">
        <f t="shared" si="383"/>
        <v>0</v>
      </c>
      <c r="U133" s="116">
        <f>SUMIF('4. ZoR'!$C$4:$C$200,$A133,'4. ZoR'!$E$4:$E$200)</f>
        <v>0</v>
      </c>
      <c r="V133" s="23">
        <f t="shared" si="383"/>
        <v>0</v>
      </c>
      <c r="W133" s="116">
        <f>SUMIF('5. ZoR'!$C$4:$C$200,$A133,'5. ZoR'!$E$4:$E$200)</f>
        <v>0</v>
      </c>
      <c r="X133" s="23">
        <f t="shared" si="383"/>
        <v>0</v>
      </c>
      <c r="Y133" s="116">
        <f>SUMIF('6. ZoR'!$C$4:$C$200,$A133,'6. ZoR'!$E$4:$E$200)</f>
        <v>0</v>
      </c>
      <c r="Z133" s="23">
        <f t="shared" si="383"/>
        <v>0</v>
      </c>
      <c r="AA133" s="116">
        <f>SUMIF('7. ZoR'!$C$4:$C$200,$A133,'7. ZoR'!$E$4:$E$200)</f>
        <v>0</v>
      </c>
      <c r="AB133" s="23">
        <f t="shared" si="383"/>
        <v>0</v>
      </c>
      <c r="AC133" s="116">
        <f>SUMIF('8. ZoR'!$C$4:$C$200,$A133,'8. ZoR'!$E$4:$E$200)</f>
        <v>0</v>
      </c>
      <c r="AD133" s="23">
        <f t="shared" si="383"/>
        <v>0</v>
      </c>
      <c r="AE133" s="116">
        <f>SUMIF('9. ZoR'!$C$4:$C$200,$A133,'9. ZoR'!$E$4:$E$200)</f>
        <v>0</v>
      </c>
      <c r="AF133" s="23">
        <f t="shared" si="383"/>
        <v>0</v>
      </c>
      <c r="AG133" s="116">
        <f>SUMIF('10. ZoR'!$C$4:$C$200,$A133,'10. ZoR'!$E$4:$E$200)</f>
        <v>0</v>
      </c>
      <c r="AH133" s="23">
        <f t="shared" si="383"/>
        <v>0</v>
      </c>
    </row>
    <row r="134" spans="1:34">
      <c r="A134" s="13" t="str">
        <f>IF(C132="","",CONCATENATE(B132,"_",C132,"_",D132,"_",E134))</f>
        <v/>
      </c>
      <c r="B134" s="230"/>
      <c r="C134" s="222"/>
      <c r="D134" s="222"/>
      <c r="E134" s="39" t="s">
        <v>268</v>
      </c>
      <c r="F134" s="22">
        <f>IF(C132="",0,IF(D132="",0,VLOOKUP(D132,Data!$B:$D,3,FALSE)))</f>
        <v>0</v>
      </c>
      <c r="G134" s="107"/>
      <c r="H134" s="23">
        <f t="shared" si="378"/>
        <v>0</v>
      </c>
      <c r="I134" s="137">
        <f>IF(OR(D132=Data!$G$3,D132=Data!$G$4,D132=Data!$G$5,D132=Data!$G$6,D132=Data!$G$7,D132=Data!$G$8,D132=Data!$G$9,D132=Data!$G$10,D132=Data!$G$11,D132=Data!$G$12,D132=Data!$G$13,D132=Data!$G$14,D132=Data!$G$15,D132=Data!$G$16,D132=Data!$G$17,D132=Data!$G$18,D132=Data!$G$19,D132=Data!$G$20,D132=Data!$G$21,D132=Data!$G$22,D132=Data!$G$23,D132=Data!$G$24,D132=Data!$G$25,D132=Data!$G$26,D132=Data!$G$27,D132=Data!$G$28,D132=Data!$G$29,D132=Data!$G$30),1,0)</f>
        <v>0</v>
      </c>
      <c r="J134" s="111">
        <f t="shared" si="379"/>
        <v>0</v>
      </c>
      <c r="K134" s="112">
        <f t="shared" si="380"/>
        <v>0</v>
      </c>
      <c r="L134" s="41">
        <f t="shared" si="381"/>
        <v>0</v>
      </c>
      <c r="M134" s="143">
        <f t="shared" si="382"/>
        <v>0</v>
      </c>
      <c r="O134" s="116">
        <f>SUMIF('1. ZoR'!$C$4:$C$200,$A134,'1. ZoR'!$E$4:$E$200)</f>
        <v>0</v>
      </c>
      <c r="P134" s="23">
        <f t="shared" si="383"/>
        <v>0</v>
      </c>
      <c r="Q134" s="116">
        <f>SUMIF('2. ZoR'!$C$4:$C$200,$A134,'2. ZoR'!$E$4:$E$200)</f>
        <v>0</v>
      </c>
      <c r="R134" s="23">
        <f t="shared" si="383"/>
        <v>0</v>
      </c>
      <c r="S134" s="116">
        <f>SUMIF('3. ZoR'!$C$4:$C$200,$A134,'3. ZoR'!$E$4:$E$200)</f>
        <v>0</v>
      </c>
      <c r="T134" s="23">
        <f t="shared" si="383"/>
        <v>0</v>
      </c>
      <c r="U134" s="116">
        <f>SUMIF('4. ZoR'!$C$4:$C$200,$A134,'4. ZoR'!$E$4:$E$200)</f>
        <v>0</v>
      </c>
      <c r="V134" s="23">
        <f t="shared" si="383"/>
        <v>0</v>
      </c>
      <c r="W134" s="116">
        <f>SUMIF('5. ZoR'!$C$4:$C$200,$A134,'5. ZoR'!$E$4:$E$200)</f>
        <v>0</v>
      </c>
      <c r="X134" s="23">
        <f t="shared" si="383"/>
        <v>0</v>
      </c>
      <c r="Y134" s="116">
        <f>SUMIF('6. ZoR'!$C$4:$C$200,$A134,'6. ZoR'!$E$4:$E$200)</f>
        <v>0</v>
      </c>
      <c r="Z134" s="23">
        <f t="shared" si="383"/>
        <v>0</v>
      </c>
      <c r="AA134" s="116">
        <f>SUMIF('7. ZoR'!$C$4:$C$200,$A134,'7. ZoR'!$E$4:$E$200)</f>
        <v>0</v>
      </c>
      <c r="AB134" s="23">
        <f t="shared" si="383"/>
        <v>0</v>
      </c>
      <c r="AC134" s="116">
        <f>SUMIF('8. ZoR'!$C$4:$C$200,$A134,'8. ZoR'!$E$4:$E$200)</f>
        <v>0</v>
      </c>
      <c r="AD134" s="23">
        <f t="shared" si="383"/>
        <v>0</v>
      </c>
      <c r="AE134" s="116">
        <f>SUMIF('9. ZoR'!$C$4:$C$200,$A134,'9. ZoR'!$E$4:$E$200)</f>
        <v>0</v>
      </c>
      <c r="AF134" s="23">
        <f t="shared" si="383"/>
        <v>0</v>
      </c>
      <c r="AG134" s="116">
        <f>SUMIF('10. ZoR'!$C$4:$C$200,$A134,'10. ZoR'!$E$4:$E$200)</f>
        <v>0</v>
      </c>
      <c r="AH134" s="23">
        <f t="shared" si="383"/>
        <v>0</v>
      </c>
    </row>
    <row r="135" spans="1:34">
      <c r="A135" s="13" t="str">
        <f>IF(C132="","",CONCATENATE(B132,"_",C132,"_",D132,"_",E135))</f>
        <v/>
      </c>
      <c r="B135" s="230"/>
      <c r="C135" s="222"/>
      <c r="D135" s="222"/>
      <c r="E135" s="39" t="s">
        <v>269</v>
      </c>
      <c r="F135" s="22">
        <f>IF(C132="",0,IF(D132="",0,Data!$K$8))</f>
        <v>0</v>
      </c>
      <c r="G135" s="107"/>
      <c r="H135" s="23">
        <f t="shared" si="378"/>
        <v>0</v>
      </c>
      <c r="I135" s="137">
        <v>1</v>
      </c>
      <c r="J135" s="111">
        <f t="shared" si="379"/>
        <v>0</v>
      </c>
      <c r="K135" s="112">
        <f t="shared" si="380"/>
        <v>0</v>
      </c>
      <c r="L135" s="41">
        <f t="shared" si="381"/>
        <v>0</v>
      </c>
      <c r="M135" s="143">
        <f t="shared" si="382"/>
        <v>0</v>
      </c>
      <c r="O135" s="116">
        <f>SUMIF('1. ZoR'!$C$4:$C$200,$A135,'1. ZoR'!$E$4:$E$200)</f>
        <v>0</v>
      </c>
      <c r="P135" s="23">
        <f t="shared" si="383"/>
        <v>0</v>
      </c>
      <c r="Q135" s="116">
        <f>SUMIF('2. ZoR'!$C$4:$C$200,$A135,'2. ZoR'!$E$4:$E$200)</f>
        <v>0</v>
      </c>
      <c r="R135" s="23">
        <f t="shared" si="383"/>
        <v>0</v>
      </c>
      <c r="S135" s="116">
        <f>SUMIF('3. ZoR'!$C$4:$C$200,$A135,'3. ZoR'!$E$4:$E$200)</f>
        <v>0</v>
      </c>
      <c r="T135" s="23">
        <f t="shared" si="383"/>
        <v>0</v>
      </c>
      <c r="U135" s="116">
        <f>SUMIF('4. ZoR'!$C$4:$C$200,$A135,'4. ZoR'!$E$4:$E$200)</f>
        <v>0</v>
      </c>
      <c r="V135" s="23">
        <f t="shared" si="383"/>
        <v>0</v>
      </c>
      <c r="W135" s="116">
        <f>SUMIF('5. ZoR'!$C$4:$C$200,$A135,'5. ZoR'!$E$4:$E$200)</f>
        <v>0</v>
      </c>
      <c r="X135" s="23">
        <f t="shared" si="383"/>
        <v>0</v>
      </c>
      <c r="Y135" s="116">
        <f>SUMIF('6. ZoR'!$C$4:$C$200,$A135,'6. ZoR'!$E$4:$E$200)</f>
        <v>0</v>
      </c>
      <c r="Z135" s="23">
        <f t="shared" si="383"/>
        <v>0</v>
      </c>
      <c r="AA135" s="116">
        <f>SUMIF('7. ZoR'!$C$4:$C$200,$A135,'7. ZoR'!$E$4:$E$200)</f>
        <v>0</v>
      </c>
      <c r="AB135" s="23">
        <f t="shared" si="383"/>
        <v>0</v>
      </c>
      <c r="AC135" s="116">
        <f>SUMIF('8. ZoR'!$C$4:$C$200,$A135,'8. ZoR'!$E$4:$E$200)</f>
        <v>0</v>
      </c>
      <c r="AD135" s="23">
        <f t="shared" si="383"/>
        <v>0</v>
      </c>
      <c r="AE135" s="116">
        <f>SUMIF('9. ZoR'!$C$4:$C$200,$A135,'9. ZoR'!$E$4:$E$200)</f>
        <v>0</v>
      </c>
      <c r="AF135" s="23">
        <f t="shared" si="383"/>
        <v>0</v>
      </c>
      <c r="AG135" s="116">
        <f>SUMIF('10. ZoR'!$C$4:$C$200,$A135,'10. ZoR'!$E$4:$E$200)</f>
        <v>0</v>
      </c>
      <c r="AH135" s="23">
        <f t="shared" si="383"/>
        <v>0</v>
      </c>
    </row>
    <row r="136" spans="1:34">
      <c r="B136" s="230"/>
      <c r="C136" s="219" t="str">
        <f>CONCATENATE("Celkem za"," ",C132," - ",D132)</f>
        <v xml:space="preserve">Celkem za  - </v>
      </c>
      <c r="D136" s="220"/>
      <c r="E136" s="220"/>
      <c r="F136" s="220"/>
      <c r="G136" s="221"/>
      <c r="H136" s="101">
        <f>SUM(H132:H135)</f>
        <v>0</v>
      </c>
      <c r="I136" s="139"/>
      <c r="J136" s="109">
        <f t="shared" ref="J136:Q136" si="384">SUM(J132:J135)</f>
        <v>0</v>
      </c>
      <c r="K136" s="113">
        <f t="shared" si="384"/>
        <v>0</v>
      </c>
      <c r="L136" s="43">
        <f t="shared" si="384"/>
        <v>0</v>
      </c>
      <c r="M136" s="144">
        <f t="shared" si="384"/>
        <v>0</v>
      </c>
      <c r="O136" s="115">
        <f t="shared" si="384"/>
        <v>0</v>
      </c>
      <c r="P136" s="101">
        <f t="shared" si="384"/>
        <v>0</v>
      </c>
      <c r="Q136" s="115">
        <f t="shared" si="384"/>
        <v>0</v>
      </c>
      <c r="R136" s="101">
        <f t="shared" ref="R136" si="385">SUM(R132:R135)</f>
        <v>0</v>
      </c>
      <c r="S136" s="115">
        <f>SUM(S132:S135)</f>
        <v>0</v>
      </c>
      <c r="T136" s="101">
        <f t="shared" ref="T136:V136" si="386">SUM(T132:T135)</f>
        <v>0</v>
      </c>
      <c r="U136" s="115">
        <f>SUM(U132:U135)</f>
        <v>0</v>
      </c>
      <c r="V136" s="101">
        <f t="shared" si="386"/>
        <v>0</v>
      </c>
      <c r="W136" s="115">
        <f>SUM(W132:W135)</f>
        <v>0</v>
      </c>
      <c r="X136" s="101">
        <f t="shared" ref="X136" si="387">SUM(X132:X135)</f>
        <v>0</v>
      </c>
      <c r="Y136" s="115">
        <f>SUM(Y132:Y135)</f>
        <v>0</v>
      </c>
      <c r="Z136" s="101">
        <f t="shared" ref="Z136" si="388">SUM(Z132:Z135)</f>
        <v>0</v>
      </c>
      <c r="AA136" s="115">
        <f>SUM(AA132:AA135)</f>
        <v>0</v>
      </c>
      <c r="AB136" s="101">
        <f t="shared" ref="AB136" si="389">SUM(AB132:AB135)</f>
        <v>0</v>
      </c>
      <c r="AC136" s="115">
        <f>SUM(AC132:AC135)</f>
        <v>0</v>
      </c>
      <c r="AD136" s="101">
        <f t="shared" ref="AD136" si="390">SUM(AD132:AD135)</f>
        <v>0</v>
      </c>
      <c r="AE136" s="115">
        <f>SUM(AE132:AE135)</f>
        <v>0</v>
      </c>
      <c r="AF136" s="101">
        <f t="shared" ref="AF136" si="391">SUM(AF132:AF135)</f>
        <v>0</v>
      </c>
      <c r="AG136" s="115">
        <f>SUM(AG132:AG135)</f>
        <v>0</v>
      </c>
      <c r="AH136" s="101">
        <f t="shared" ref="AH136" si="392">SUM(AH132:AH135)</f>
        <v>0</v>
      </c>
    </row>
    <row r="137" spans="1:34">
      <c r="A137" s="13" t="str">
        <f>IF(C137="","",CONCATENATE(B137,"_",C137,"_",D137,"_",E137))</f>
        <v/>
      </c>
      <c r="B137" s="230">
        <v>27</v>
      </c>
      <c r="C137" s="222"/>
      <c r="D137" s="222"/>
      <c r="E137" s="40" t="s">
        <v>2</v>
      </c>
      <c r="F137" s="41">
        <f>IF(C137="",0,IF(D137="",0,VLOOKUP(D137,Data!$B:$D,3,FALSE)))</f>
        <v>0</v>
      </c>
      <c r="G137" s="107"/>
      <c r="H137" s="23">
        <f>IF(G137="",0,F137*G137)</f>
        <v>0</v>
      </c>
      <c r="I137" s="137">
        <f>IF(OR(D137=Data!$G$3,D137=Data!$G$4,D137=Data!$G$5,D137=Data!$G$6,D137=Data!$G$7,D137=Data!$G$8,D137=Data!$G$9,D137=Data!$G$10,D137=Data!$G$11,D137=Data!$G$12,D137=Data!$G$13,D137=Data!$G$14,D137=Data!$G$15,D137=Data!$G$16,D137=Data!$G$17,D137=Data!$G$18,D137=Data!$G$19,D137=Data!$G$20,D137=Data!$G$21,D137=Data!$G$22,D137=Data!$G$23,D137=Data!$G$24,D137=Data!$G$25,D137=Data!$G$26,D137=Data!$G$27,D137=Data!$G$28,D137=Data!$G$29,D137=Data!$G$30),1,0)</f>
        <v>0</v>
      </c>
      <c r="J137" s="111">
        <f>O137+Q137+S137+U137+W137+Y137+AA137+AC137+AE137+AG137</f>
        <v>0</v>
      </c>
      <c r="K137" s="112">
        <f>G137-J137</f>
        <v>0</v>
      </c>
      <c r="L137" s="41">
        <f>P137+R137+T137+V137+X137+Z137+AB137+AD137+AF137+AH137</f>
        <v>0</v>
      </c>
      <c r="M137" s="143">
        <f>H137-L137</f>
        <v>0</v>
      </c>
      <c r="O137" s="116">
        <f>SUMIF('1. ZoR'!$C$4:$C$200,$A137,'1. ZoR'!$E$4:$E$200)</f>
        <v>0</v>
      </c>
      <c r="P137" s="23">
        <f>O137*$F137</f>
        <v>0</v>
      </c>
      <c r="Q137" s="116">
        <f>SUMIF('2. ZoR'!$C$4:$C$200,$A137,'2. ZoR'!$E$4:$E$200)</f>
        <v>0</v>
      </c>
      <c r="R137" s="23">
        <f>Q137*$F137</f>
        <v>0</v>
      </c>
      <c r="S137" s="116">
        <f>SUMIF('3. ZoR'!$C$4:$C$200,$A137,'3. ZoR'!$E$4:$E$200)</f>
        <v>0</v>
      </c>
      <c r="T137" s="23">
        <f>S137*$F137</f>
        <v>0</v>
      </c>
      <c r="U137" s="116">
        <f>SUMIF('4. ZoR'!$C$4:$C$200,$A137,'4. ZoR'!$E$4:$E$200)</f>
        <v>0</v>
      </c>
      <c r="V137" s="23">
        <f>U137*$F137</f>
        <v>0</v>
      </c>
      <c r="W137" s="116">
        <f>SUMIF('5. ZoR'!$C$4:$C$200,$A137,'5. ZoR'!$E$4:$E$200)</f>
        <v>0</v>
      </c>
      <c r="X137" s="23">
        <f>W137*$F137</f>
        <v>0</v>
      </c>
      <c r="Y137" s="116">
        <f>SUMIF('6. ZoR'!$C$4:$C$200,$A137,'6. ZoR'!$E$4:$E$200)</f>
        <v>0</v>
      </c>
      <c r="Z137" s="23">
        <f>Y137*$F137</f>
        <v>0</v>
      </c>
      <c r="AA137" s="116">
        <f>SUMIF('7. ZoR'!$C$4:$C$200,$A137,'7. ZoR'!$E$4:$E$200)</f>
        <v>0</v>
      </c>
      <c r="AB137" s="23">
        <f>AA137*$F137</f>
        <v>0</v>
      </c>
      <c r="AC137" s="116">
        <f>SUMIF('8. ZoR'!$C$4:$C$200,$A137,'8. ZoR'!$E$4:$E$200)</f>
        <v>0</v>
      </c>
      <c r="AD137" s="23">
        <f>AC137*$F137</f>
        <v>0</v>
      </c>
      <c r="AE137" s="116">
        <f>SUMIF('9. ZoR'!$C$4:$C$200,$A137,'9. ZoR'!$E$4:$E$200)</f>
        <v>0</v>
      </c>
      <c r="AF137" s="23">
        <f>AE137*$F137</f>
        <v>0</v>
      </c>
      <c r="AG137" s="116">
        <f>SUMIF('10. ZoR'!$C$4:$C$200,$A137,'10. ZoR'!$E$4:$E$200)</f>
        <v>0</v>
      </c>
      <c r="AH137" s="23">
        <f>AG137*$F137</f>
        <v>0</v>
      </c>
    </row>
    <row r="138" spans="1:34">
      <c r="A138" s="13" t="str">
        <f>IF(C137="","",CONCATENATE(B137,"_",C137,"_",D137,"_",E138))</f>
        <v/>
      </c>
      <c r="B138" s="230"/>
      <c r="C138" s="222"/>
      <c r="D138" s="222"/>
      <c r="E138" s="39" t="s">
        <v>267</v>
      </c>
      <c r="F138" s="22">
        <f>IF(C137="",0,IF(D137="",0,VLOOKUP(D137,Data!$B:$D,3,FALSE)))</f>
        <v>0</v>
      </c>
      <c r="G138" s="107"/>
      <c r="H138" s="23">
        <f t="shared" ref="H138:H140" si="393">IF(G138="",0,F138*G138)</f>
        <v>0</v>
      </c>
      <c r="I138" s="137">
        <f>IF(OR(D137=Data!$G$3,D137=Data!$G$4,D137=Data!$G$5,D137=Data!$G$6,D137=Data!$G$7,D137=Data!$G$8,D137=Data!$G$9,D137=Data!$G$10,D137=Data!$G$11,D137=Data!$G$12,D137=Data!$G$13,D137=Data!$G$14,D137=Data!$G$15,D137=Data!$G$16,D137=Data!$G$17,D137=Data!$G$18,D137=Data!$G$19,D137=Data!$G$20,D137=Data!$G$21,D137=Data!$G$22,D137=Data!$G$23,D137=Data!$G$24,D137=Data!$G$25,D137=Data!$G$26,D137=Data!$G$27,D137=Data!$G$28,D137=Data!$G$29,D137=Data!$G$30),1,0)</f>
        <v>0</v>
      </c>
      <c r="J138" s="111">
        <f t="shared" ref="J138:J140" si="394">O138+Q138+S138+U138+W138+Y138+AA138+AC138+AE138+AG138</f>
        <v>0</v>
      </c>
      <c r="K138" s="112">
        <f t="shared" ref="K138:K140" si="395">G138-J138</f>
        <v>0</v>
      </c>
      <c r="L138" s="41">
        <f t="shared" ref="L138:L140" si="396">P138+R138+T138+V138+X138+Z138+AB138+AD138+AF138+AH138</f>
        <v>0</v>
      </c>
      <c r="M138" s="143">
        <f t="shared" ref="M138:M140" si="397">H138-L138</f>
        <v>0</v>
      </c>
      <c r="O138" s="116">
        <f>SUMIF('1. ZoR'!$C$4:$C$200,$A138,'1. ZoR'!$E$4:$E$200)</f>
        <v>0</v>
      </c>
      <c r="P138" s="23">
        <f t="shared" ref="P138:AH140" si="398">O138*$F138</f>
        <v>0</v>
      </c>
      <c r="Q138" s="116">
        <f>SUMIF('2. ZoR'!$C$4:$C$200,$A138,'2. ZoR'!$E$4:$E$200)</f>
        <v>0</v>
      </c>
      <c r="R138" s="23">
        <f t="shared" si="398"/>
        <v>0</v>
      </c>
      <c r="S138" s="116">
        <f>SUMIF('3. ZoR'!$C$4:$C$200,$A138,'3. ZoR'!$E$4:$E$200)</f>
        <v>0</v>
      </c>
      <c r="T138" s="23">
        <f t="shared" si="398"/>
        <v>0</v>
      </c>
      <c r="U138" s="116">
        <f>SUMIF('4. ZoR'!$C$4:$C$200,$A138,'4. ZoR'!$E$4:$E$200)</f>
        <v>0</v>
      </c>
      <c r="V138" s="23">
        <f t="shared" si="398"/>
        <v>0</v>
      </c>
      <c r="W138" s="116">
        <f>SUMIF('5. ZoR'!$C$4:$C$200,$A138,'5. ZoR'!$E$4:$E$200)</f>
        <v>0</v>
      </c>
      <c r="X138" s="23">
        <f t="shared" si="398"/>
        <v>0</v>
      </c>
      <c r="Y138" s="116">
        <f>SUMIF('6. ZoR'!$C$4:$C$200,$A138,'6. ZoR'!$E$4:$E$200)</f>
        <v>0</v>
      </c>
      <c r="Z138" s="23">
        <f t="shared" si="398"/>
        <v>0</v>
      </c>
      <c r="AA138" s="116">
        <f>SUMIF('7. ZoR'!$C$4:$C$200,$A138,'7. ZoR'!$E$4:$E$200)</f>
        <v>0</v>
      </c>
      <c r="AB138" s="23">
        <f t="shared" si="398"/>
        <v>0</v>
      </c>
      <c r="AC138" s="116">
        <f>SUMIF('8. ZoR'!$C$4:$C$200,$A138,'8. ZoR'!$E$4:$E$200)</f>
        <v>0</v>
      </c>
      <c r="AD138" s="23">
        <f t="shared" si="398"/>
        <v>0</v>
      </c>
      <c r="AE138" s="116">
        <f>SUMIF('9. ZoR'!$C$4:$C$200,$A138,'9. ZoR'!$E$4:$E$200)</f>
        <v>0</v>
      </c>
      <c r="AF138" s="23">
        <f t="shared" si="398"/>
        <v>0</v>
      </c>
      <c r="AG138" s="116">
        <f>SUMIF('10. ZoR'!$C$4:$C$200,$A138,'10. ZoR'!$E$4:$E$200)</f>
        <v>0</v>
      </c>
      <c r="AH138" s="23">
        <f t="shared" si="398"/>
        <v>0</v>
      </c>
    </row>
    <row r="139" spans="1:34">
      <c r="A139" s="13" t="str">
        <f>IF(C137="","",CONCATENATE(B137,"_",C137,"_",D137,"_",E139))</f>
        <v/>
      </c>
      <c r="B139" s="230"/>
      <c r="C139" s="222"/>
      <c r="D139" s="222"/>
      <c r="E139" s="39" t="s">
        <v>268</v>
      </c>
      <c r="F139" s="22">
        <f>IF(C137="",0,IF(D137="",0,VLOOKUP(D137,Data!$B:$D,3,FALSE)))</f>
        <v>0</v>
      </c>
      <c r="G139" s="107"/>
      <c r="H139" s="23">
        <f t="shared" si="393"/>
        <v>0</v>
      </c>
      <c r="I139" s="137">
        <f>IF(OR(D137=Data!$G$3,D137=Data!$G$4,D137=Data!$G$5,D137=Data!$G$6,D137=Data!$G$7,D137=Data!$G$8,D137=Data!$G$9,D137=Data!$G$10,D137=Data!$G$11,D137=Data!$G$12,D137=Data!$G$13,D137=Data!$G$14,D137=Data!$G$15,D137=Data!$G$16,D137=Data!$G$17,D137=Data!$G$18,D137=Data!$G$19,D137=Data!$G$20,D137=Data!$G$21,D137=Data!$G$22,D137=Data!$G$23,D137=Data!$G$24,D137=Data!$G$25,D137=Data!$G$26,D137=Data!$G$27,D137=Data!$G$28,D137=Data!$G$29,D137=Data!$G$30),1,0)</f>
        <v>0</v>
      </c>
      <c r="J139" s="111">
        <f t="shared" si="394"/>
        <v>0</v>
      </c>
      <c r="K139" s="112">
        <f t="shared" si="395"/>
        <v>0</v>
      </c>
      <c r="L139" s="41">
        <f t="shared" si="396"/>
        <v>0</v>
      </c>
      <c r="M139" s="143">
        <f t="shared" si="397"/>
        <v>0</v>
      </c>
      <c r="O139" s="116">
        <f>SUMIF('1. ZoR'!$C$4:$C$200,$A139,'1. ZoR'!$E$4:$E$200)</f>
        <v>0</v>
      </c>
      <c r="P139" s="23">
        <f t="shared" si="398"/>
        <v>0</v>
      </c>
      <c r="Q139" s="116">
        <f>SUMIF('2. ZoR'!$C$4:$C$200,$A139,'2. ZoR'!$E$4:$E$200)</f>
        <v>0</v>
      </c>
      <c r="R139" s="23">
        <f t="shared" si="398"/>
        <v>0</v>
      </c>
      <c r="S139" s="116">
        <f>SUMIF('3. ZoR'!$C$4:$C$200,$A139,'3. ZoR'!$E$4:$E$200)</f>
        <v>0</v>
      </c>
      <c r="T139" s="23">
        <f t="shared" si="398"/>
        <v>0</v>
      </c>
      <c r="U139" s="116">
        <f>SUMIF('4. ZoR'!$C$4:$C$200,$A139,'4. ZoR'!$E$4:$E$200)</f>
        <v>0</v>
      </c>
      <c r="V139" s="23">
        <f t="shared" si="398"/>
        <v>0</v>
      </c>
      <c r="W139" s="116">
        <f>SUMIF('5. ZoR'!$C$4:$C$200,$A139,'5. ZoR'!$E$4:$E$200)</f>
        <v>0</v>
      </c>
      <c r="X139" s="23">
        <f t="shared" si="398"/>
        <v>0</v>
      </c>
      <c r="Y139" s="116">
        <f>SUMIF('6. ZoR'!$C$4:$C$200,$A139,'6. ZoR'!$E$4:$E$200)</f>
        <v>0</v>
      </c>
      <c r="Z139" s="23">
        <f t="shared" si="398"/>
        <v>0</v>
      </c>
      <c r="AA139" s="116">
        <f>SUMIF('7. ZoR'!$C$4:$C$200,$A139,'7. ZoR'!$E$4:$E$200)</f>
        <v>0</v>
      </c>
      <c r="AB139" s="23">
        <f t="shared" si="398"/>
        <v>0</v>
      </c>
      <c r="AC139" s="116">
        <f>SUMIF('8. ZoR'!$C$4:$C$200,$A139,'8. ZoR'!$E$4:$E$200)</f>
        <v>0</v>
      </c>
      <c r="AD139" s="23">
        <f t="shared" si="398"/>
        <v>0</v>
      </c>
      <c r="AE139" s="116">
        <f>SUMIF('9. ZoR'!$C$4:$C$200,$A139,'9. ZoR'!$E$4:$E$200)</f>
        <v>0</v>
      </c>
      <c r="AF139" s="23">
        <f t="shared" si="398"/>
        <v>0</v>
      </c>
      <c r="AG139" s="116">
        <f>SUMIF('10. ZoR'!$C$4:$C$200,$A139,'10. ZoR'!$E$4:$E$200)</f>
        <v>0</v>
      </c>
      <c r="AH139" s="23">
        <f t="shared" si="398"/>
        <v>0</v>
      </c>
    </row>
    <row r="140" spans="1:34">
      <c r="A140" s="13" t="str">
        <f>IF(C137="","",CONCATENATE(B137,"_",C137,"_",D137,"_",E140))</f>
        <v/>
      </c>
      <c r="B140" s="230"/>
      <c r="C140" s="222"/>
      <c r="D140" s="222"/>
      <c r="E140" s="39" t="s">
        <v>269</v>
      </c>
      <c r="F140" s="22">
        <f>IF(C137="",0,IF(D137="",0,Data!$K$8))</f>
        <v>0</v>
      </c>
      <c r="G140" s="107"/>
      <c r="H140" s="23">
        <f t="shared" si="393"/>
        <v>0</v>
      </c>
      <c r="I140" s="137">
        <v>1</v>
      </c>
      <c r="J140" s="111">
        <f t="shared" si="394"/>
        <v>0</v>
      </c>
      <c r="K140" s="112">
        <f t="shared" si="395"/>
        <v>0</v>
      </c>
      <c r="L140" s="41">
        <f t="shared" si="396"/>
        <v>0</v>
      </c>
      <c r="M140" s="143">
        <f t="shared" si="397"/>
        <v>0</v>
      </c>
      <c r="O140" s="116">
        <f>SUMIF('1. ZoR'!$C$4:$C$200,$A140,'1. ZoR'!$E$4:$E$200)</f>
        <v>0</v>
      </c>
      <c r="P140" s="23">
        <f t="shared" si="398"/>
        <v>0</v>
      </c>
      <c r="Q140" s="116">
        <f>SUMIF('2. ZoR'!$C$4:$C$200,$A140,'2. ZoR'!$E$4:$E$200)</f>
        <v>0</v>
      </c>
      <c r="R140" s="23">
        <f t="shared" si="398"/>
        <v>0</v>
      </c>
      <c r="S140" s="116">
        <f>SUMIF('3. ZoR'!$C$4:$C$200,$A140,'3. ZoR'!$E$4:$E$200)</f>
        <v>0</v>
      </c>
      <c r="T140" s="23">
        <f t="shared" si="398"/>
        <v>0</v>
      </c>
      <c r="U140" s="116">
        <f>SUMIF('4. ZoR'!$C$4:$C$200,$A140,'4. ZoR'!$E$4:$E$200)</f>
        <v>0</v>
      </c>
      <c r="V140" s="23">
        <f t="shared" si="398"/>
        <v>0</v>
      </c>
      <c r="W140" s="116">
        <f>SUMIF('5. ZoR'!$C$4:$C$200,$A140,'5. ZoR'!$E$4:$E$200)</f>
        <v>0</v>
      </c>
      <c r="X140" s="23">
        <f t="shared" si="398"/>
        <v>0</v>
      </c>
      <c r="Y140" s="116">
        <f>SUMIF('6. ZoR'!$C$4:$C$200,$A140,'6. ZoR'!$E$4:$E$200)</f>
        <v>0</v>
      </c>
      <c r="Z140" s="23">
        <f t="shared" si="398"/>
        <v>0</v>
      </c>
      <c r="AA140" s="116">
        <f>SUMIF('7. ZoR'!$C$4:$C$200,$A140,'7. ZoR'!$E$4:$E$200)</f>
        <v>0</v>
      </c>
      <c r="AB140" s="23">
        <f t="shared" si="398"/>
        <v>0</v>
      </c>
      <c r="AC140" s="116">
        <f>SUMIF('8. ZoR'!$C$4:$C$200,$A140,'8. ZoR'!$E$4:$E$200)</f>
        <v>0</v>
      </c>
      <c r="AD140" s="23">
        <f t="shared" si="398"/>
        <v>0</v>
      </c>
      <c r="AE140" s="116">
        <f>SUMIF('9. ZoR'!$C$4:$C$200,$A140,'9. ZoR'!$E$4:$E$200)</f>
        <v>0</v>
      </c>
      <c r="AF140" s="23">
        <f t="shared" si="398"/>
        <v>0</v>
      </c>
      <c r="AG140" s="116">
        <f>SUMIF('10. ZoR'!$C$4:$C$200,$A140,'10. ZoR'!$E$4:$E$200)</f>
        <v>0</v>
      </c>
      <c r="AH140" s="23">
        <f t="shared" si="398"/>
        <v>0</v>
      </c>
    </row>
    <row r="141" spans="1:34">
      <c r="B141" s="230"/>
      <c r="C141" s="219" t="str">
        <f>CONCATENATE("Celkem za"," ",C137," - ",D137)</f>
        <v xml:space="preserve">Celkem za  - </v>
      </c>
      <c r="D141" s="220"/>
      <c r="E141" s="220"/>
      <c r="F141" s="220"/>
      <c r="G141" s="221"/>
      <c r="H141" s="101">
        <f>SUM(H137:H140)</f>
        <v>0</v>
      </c>
      <c r="I141" s="139"/>
      <c r="J141" s="109">
        <f t="shared" ref="J141:Q141" si="399">SUM(J137:J140)</f>
        <v>0</v>
      </c>
      <c r="K141" s="113">
        <f t="shared" si="399"/>
        <v>0</v>
      </c>
      <c r="L141" s="43">
        <f t="shared" si="399"/>
        <v>0</v>
      </c>
      <c r="M141" s="144">
        <f t="shared" si="399"/>
        <v>0</v>
      </c>
      <c r="O141" s="115">
        <f t="shared" si="399"/>
        <v>0</v>
      </c>
      <c r="P141" s="101">
        <f t="shared" si="399"/>
        <v>0</v>
      </c>
      <c r="Q141" s="115">
        <f t="shared" si="399"/>
        <v>0</v>
      </c>
      <c r="R141" s="101">
        <f t="shared" ref="R141" si="400">SUM(R137:R140)</f>
        <v>0</v>
      </c>
      <c r="S141" s="115">
        <f>SUM(S137:S140)</f>
        <v>0</v>
      </c>
      <c r="T141" s="101">
        <f t="shared" ref="T141:V141" si="401">SUM(T137:T140)</f>
        <v>0</v>
      </c>
      <c r="U141" s="115">
        <f>SUM(U137:U140)</f>
        <v>0</v>
      </c>
      <c r="V141" s="101">
        <f t="shared" si="401"/>
        <v>0</v>
      </c>
      <c r="W141" s="115">
        <f>SUM(W137:W140)</f>
        <v>0</v>
      </c>
      <c r="X141" s="101">
        <f t="shared" ref="X141" si="402">SUM(X137:X140)</f>
        <v>0</v>
      </c>
      <c r="Y141" s="115">
        <f>SUM(Y137:Y140)</f>
        <v>0</v>
      </c>
      <c r="Z141" s="101">
        <f t="shared" ref="Z141" si="403">SUM(Z137:Z140)</f>
        <v>0</v>
      </c>
      <c r="AA141" s="115">
        <f>SUM(AA137:AA140)</f>
        <v>0</v>
      </c>
      <c r="AB141" s="101">
        <f t="shared" ref="AB141" si="404">SUM(AB137:AB140)</f>
        <v>0</v>
      </c>
      <c r="AC141" s="115">
        <f>SUM(AC137:AC140)</f>
        <v>0</v>
      </c>
      <c r="AD141" s="101">
        <f t="shared" ref="AD141" si="405">SUM(AD137:AD140)</f>
        <v>0</v>
      </c>
      <c r="AE141" s="115">
        <f>SUM(AE137:AE140)</f>
        <v>0</v>
      </c>
      <c r="AF141" s="101">
        <f t="shared" ref="AF141" si="406">SUM(AF137:AF140)</f>
        <v>0</v>
      </c>
      <c r="AG141" s="115">
        <f>SUM(AG137:AG140)</f>
        <v>0</v>
      </c>
      <c r="AH141" s="101">
        <f t="shared" ref="AH141" si="407">SUM(AH137:AH140)</f>
        <v>0</v>
      </c>
    </row>
    <row r="142" spans="1:34">
      <c r="A142" s="13" t="str">
        <f>IF(C142="","",CONCATENATE(B142,"_",C142,"_",D142,"_",E142))</f>
        <v/>
      </c>
      <c r="B142" s="230">
        <v>28</v>
      </c>
      <c r="C142" s="222"/>
      <c r="D142" s="222"/>
      <c r="E142" s="40" t="s">
        <v>2</v>
      </c>
      <c r="F142" s="41">
        <f>IF(C142="",0,IF(D142="",0,VLOOKUP(D142,Data!$B:$D,3,FALSE)))</f>
        <v>0</v>
      </c>
      <c r="G142" s="107"/>
      <c r="H142" s="23">
        <f>IF(G142="",0,F142*G142)</f>
        <v>0</v>
      </c>
      <c r="I142" s="137">
        <f>IF(OR(D142=Data!$G$3,D142=Data!$G$4,D142=Data!$G$5,D142=Data!$G$6,D142=Data!$G$7,D142=Data!$G$8,D142=Data!$G$9,D142=Data!$G$10,D142=Data!$G$11,D142=Data!$G$12,D142=Data!$G$13,D142=Data!$G$14,D142=Data!$G$15,D142=Data!$G$16,D142=Data!$G$17,D142=Data!$G$18,D142=Data!$G$19,D142=Data!$G$20,D142=Data!$G$21,D142=Data!$G$22,D142=Data!$G$23,D142=Data!$G$24,D142=Data!$G$25,D142=Data!$G$26,D142=Data!$G$27,D142=Data!$G$28,D142=Data!$G$29,D142=Data!$G$30),1,0)</f>
        <v>0</v>
      </c>
      <c r="J142" s="111">
        <f>O142+Q142+S142+U142+W142+Y142+AA142+AC142+AE142+AG142</f>
        <v>0</v>
      </c>
      <c r="K142" s="112">
        <f>G142-J142</f>
        <v>0</v>
      </c>
      <c r="L142" s="41">
        <f>P142+R142+T142+V142+X142+Z142+AB142+AD142+AF142+AH142</f>
        <v>0</v>
      </c>
      <c r="M142" s="143">
        <f>H142-L142</f>
        <v>0</v>
      </c>
      <c r="O142" s="116">
        <f>SUMIF('1. ZoR'!$C$4:$C$200,$A142,'1. ZoR'!$E$4:$E$200)</f>
        <v>0</v>
      </c>
      <c r="P142" s="23">
        <f>O142*$F142</f>
        <v>0</v>
      </c>
      <c r="Q142" s="116">
        <f>SUMIF('2. ZoR'!$C$4:$C$200,$A142,'2. ZoR'!$E$4:$E$200)</f>
        <v>0</v>
      </c>
      <c r="R142" s="23">
        <f>Q142*$F142</f>
        <v>0</v>
      </c>
      <c r="S142" s="116">
        <f>SUMIF('3. ZoR'!$C$4:$C$200,$A142,'3. ZoR'!$E$4:$E$200)</f>
        <v>0</v>
      </c>
      <c r="T142" s="23">
        <f>S142*$F142</f>
        <v>0</v>
      </c>
      <c r="U142" s="116">
        <f>SUMIF('4. ZoR'!$C$4:$C$200,$A142,'4. ZoR'!$E$4:$E$200)</f>
        <v>0</v>
      </c>
      <c r="V142" s="23">
        <f>U142*$F142</f>
        <v>0</v>
      </c>
      <c r="W142" s="116">
        <f>SUMIF('5. ZoR'!$C$4:$C$200,$A142,'5. ZoR'!$E$4:$E$200)</f>
        <v>0</v>
      </c>
      <c r="X142" s="23">
        <f>W142*$F142</f>
        <v>0</v>
      </c>
      <c r="Y142" s="116">
        <f>SUMIF('6. ZoR'!$C$4:$C$200,$A142,'6. ZoR'!$E$4:$E$200)</f>
        <v>0</v>
      </c>
      <c r="Z142" s="23">
        <f>Y142*$F142</f>
        <v>0</v>
      </c>
      <c r="AA142" s="116">
        <f>SUMIF('7. ZoR'!$C$4:$C$200,$A142,'7. ZoR'!$E$4:$E$200)</f>
        <v>0</v>
      </c>
      <c r="AB142" s="23">
        <f>AA142*$F142</f>
        <v>0</v>
      </c>
      <c r="AC142" s="116">
        <f>SUMIF('8. ZoR'!$C$4:$C$200,$A142,'8. ZoR'!$E$4:$E$200)</f>
        <v>0</v>
      </c>
      <c r="AD142" s="23">
        <f>AC142*$F142</f>
        <v>0</v>
      </c>
      <c r="AE142" s="116">
        <f>SUMIF('9. ZoR'!$C$4:$C$200,$A142,'9. ZoR'!$E$4:$E$200)</f>
        <v>0</v>
      </c>
      <c r="AF142" s="23">
        <f>AE142*$F142</f>
        <v>0</v>
      </c>
      <c r="AG142" s="116">
        <f>SUMIF('10. ZoR'!$C$4:$C$200,$A142,'10. ZoR'!$E$4:$E$200)</f>
        <v>0</v>
      </c>
      <c r="AH142" s="23">
        <f>AG142*$F142</f>
        <v>0</v>
      </c>
    </row>
    <row r="143" spans="1:34">
      <c r="A143" s="13" t="str">
        <f>IF(C142="","",CONCATENATE(B142,"_",C142,"_",D142,"_",E143))</f>
        <v/>
      </c>
      <c r="B143" s="230"/>
      <c r="C143" s="222"/>
      <c r="D143" s="222"/>
      <c r="E143" s="39" t="s">
        <v>267</v>
      </c>
      <c r="F143" s="22">
        <f>IF(C142="",0,IF(D142="",0,VLOOKUP(D142,Data!$B:$D,3,FALSE)))</f>
        <v>0</v>
      </c>
      <c r="G143" s="107"/>
      <c r="H143" s="23">
        <f t="shared" ref="H143:H145" si="408">IF(G143="",0,F143*G143)</f>
        <v>0</v>
      </c>
      <c r="I143" s="137">
        <f>IF(OR(D142=Data!$G$3,D142=Data!$G$4,D142=Data!$G$5,D142=Data!$G$6,D142=Data!$G$7,D142=Data!$G$8,D142=Data!$G$9,D142=Data!$G$10,D142=Data!$G$11,D142=Data!$G$12,D142=Data!$G$13,D142=Data!$G$14,D142=Data!$G$15,D142=Data!$G$16,D142=Data!$G$17,D142=Data!$G$18,D142=Data!$G$19,D142=Data!$G$20,D142=Data!$G$21,D142=Data!$G$22,D142=Data!$G$23,D142=Data!$G$24,D142=Data!$G$25,D142=Data!$G$26,D142=Data!$G$27,D142=Data!$G$28,D142=Data!$G$29,D142=Data!$G$30),1,0)</f>
        <v>0</v>
      </c>
      <c r="J143" s="111">
        <f t="shared" ref="J143:J145" si="409">O143+Q143+S143+U143+W143+Y143+AA143+AC143+AE143+AG143</f>
        <v>0</v>
      </c>
      <c r="K143" s="112">
        <f t="shared" ref="K143:K145" si="410">G143-J143</f>
        <v>0</v>
      </c>
      <c r="L143" s="41">
        <f t="shared" ref="L143:L145" si="411">P143+R143+T143+V143+X143+Z143+AB143+AD143+AF143+AH143</f>
        <v>0</v>
      </c>
      <c r="M143" s="143">
        <f t="shared" ref="M143:M145" si="412">H143-L143</f>
        <v>0</v>
      </c>
      <c r="O143" s="116">
        <f>SUMIF('1. ZoR'!$C$4:$C$200,$A143,'1. ZoR'!$E$4:$E$200)</f>
        <v>0</v>
      </c>
      <c r="P143" s="23">
        <f t="shared" ref="P143:AH145" si="413">O143*$F143</f>
        <v>0</v>
      </c>
      <c r="Q143" s="116">
        <f>SUMIF('2. ZoR'!$C$4:$C$200,$A143,'2. ZoR'!$E$4:$E$200)</f>
        <v>0</v>
      </c>
      <c r="R143" s="23">
        <f t="shared" si="413"/>
        <v>0</v>
      </c>
      <c r="S143" s="116">
        <f>SUMIF('3. ZoR'!$C$4:$C$200,$A143,'3. ZoR'!$E$4:$E$200)</f>
        <v>0</v>
      </c>
      <c r="T143" s="23">
        <f t="shared" si="413"/>
        <v>0</v>
      </c>
      <c r="U143" s="116">
        <f>SUMIF('4. ZoR'!$C$4:$C$200,$A143,'4. ZoR'!$E$4:$E$200)</f>
        <v>0</v>
      </c>
      <c r="V143" s="23">
        <f t="shared" si="413"/>
        <v>0</v>
      </c>
      <c r="W143" s="116">
        <f>SUMIF('5. ZoR'!$C$4:$C$200,$A143,'5. ZoR'!$E$4:$E$200)</f>
        <v>0</v>
      </c>
      <c r="X143" s="23">
        <f t="shared" si="413"/>
        <v>0</v>
      </c>
      <c r="Y143" s="116">
        <f>SUMIF('6. ZoR'!$C$4:$C$200,$A143,'6. ZoR'!$E$4:$E$200)</f>
        <v>0</v>
      </c>
      <c r="Z143" s="23">
        <f t="shared" si="413"/>
        <v>0</v>
      </c>
      <c r="AA143" s="116">
        <f>SUMIF('7. ZoR'!$C$4:$C$200,$A143,'7. ZoR'!$E$4:$E$200)</f>
        <v>0</v>
      </c>
      <c r="AB143" s="23">
        <f t="shared" si="413"/>
        <v>0</v>
      </c>
      <c r="AC143" s="116">
        <f>SUMIF('8. ZoR'!$C$4:$C$200,$A143,'8. ZoR'!$E$4:$E$200)</f>
        <v>0</v>
      </c>
      <c r="AD143" s="23">
        <f t="shared" si="413"/>
        <v>0</v>
      </c>
      <c r="AE143" s="116">
        <f>SUMIF('9. ZoR'!$C$4:$C$200,$A143,'9. ZoR'!$E$4:$E$200)</f>
        <v>0</v>
      </c>
      <c r="AF143" s="23">
        <f t="shared" si="413"/>
        <v>0</v>
      </c>
      <c r="AG143" s="116">
        <f>SUMIF('10. ZoR'!$C$4:$C$200,$A143,'10. ZoR'!$E$4:$E$200)</f>
        <v>0</v>
      </c>
      <c r="AH143" s="23">
        <f t="shared" si="413"/>
        <v>0</v>
      </c>
    </row>
    <row r="144" spans="1:34">
      <c r="A144" s="13" t="str">
        <f>IF(C142="","",CONCATENATE(B142,"_",C142,"_",D142,"_",E144))</f>
        <v/>
      </c>
      <c r="B144" s="230"/>
      <c r="C144" s="222"/>
      <c r="D144" s="222"/>
      <c r="E144" s="39" t="s">
        <v>268</v>
      </c>
      <c r="F144" s="22">
        <f>IF(C142="",0,IF(D142="",0,VLOOKUP(D142,Data!$B:$D,3,FALSE)))</f>
        <v>0</v>
      </c>
      <c r="G144" s="107"/>
      <c r="H144" s="23">
        <f t="shared" si="408"/>
        <v>0</v>
      </c>
      <c r="I144" s="137">
        <f>IF(OR(D142=Data!$G$3,D142=Data!$G$4,D142=Data!$G$5,D142=Data!$G$6,D142=Data!$G$7,D142=Data!$G$8,D142=Data!$G$9,D142=Data!$G$10,D142=Data!$G$11,D142=Data!$G$12,D142=Data!$G$13,D142=Data!$G$14,D142=Data!$G$15,D142=Data!$G$16,D142=Data!$G$17,D142=Data!$G$18,D142=Data!$G$19,D142=Data!$G$20,D142=Data!$G$21,D142=Data!$G$22,D142=Data!$G$23,D142=Data!$G$24,D142=Data!$G$25,D142=Data!$G$26,D142=Data!$G$27,D142=Data!$G$28,D142=Data!$G$29,D142=Data!$G$30),1,0)</f>
        <v>0</v>
      </c>
      <c r="J144" s="111">
        <f t="shared" si="409"/>
        <v>0</v>
      </c>
      <c r="K144" s="112">
        <f t="shared" si="410"/>
        <v>0</v>
      </c>
      <c r="L144" s="41">
        <f t="shared" si="411"/>
        <v>0</v>
      </c>
      <c r="M144" s="143">
        <f t="shared" si="412"/>
        <v>0</v>
      </c>
      <c r="O144" s="116">
        <f>SUMIF('1. ZoR'!$C$4:$C$200,$A144,'1. ZoR'!$E$4:$E$200)</f>
        <v>0</v>
      </c>
      <c r="P144" s="23">
        <f t="shared" si="413"/>
        <v>0</v>
      </c>
      <c r="Q144" s="116">
        <f>SUMIF('2. ZoR'!$C$4:$C$200,$A144,'2. ZoR'!$E$4:$E$200)</f>
        <v>0</v>
      </c>
      <c r="R144" s="23">
        <f t="shared" si="413"/>
        <v>0</v>
      </c>
      <c r="S144" s="116">
        <f>SUMIF('3. ZoR'!$C$4:$C$200,$A144,'3. ZoR'!$E$4:$E$200)</f>
        <v>0</v>
      </c>
      <c r="T144" s="23">
        <f t="shared" si="413"/>
        <v>0</v>
      </c>
      <c r="U144" s="116">
        <f>SUMIF('4. ZoR'!$C$4:$C$200,$A144,'4. ZoR'!$E$4:$E$200)</f>
        <v>0</v>
      </c>
      <c r="V144" s="23">
        <f t="shared" si="413"/>
        <v>0</v>
      </c>
      <c r="W144" s="116">
        <f>SUMIF('5. ZoR'!$C$4:$C$200,$A144,'5. ZoR'!$E$4:$E$200)</f>
        <v>0</v>
      </c>
      <c r="X144" s="23">
        <f t="shared" si="413"/>
        <v>0</v>
      </c>
      <c r="Y144" s="116">
        <f>SUMIF('6. ZoR'!$C$4:$C$200,$A144,'6. ZoR'!$E$4:$E$200)</f>
        <v>0</v>
      </c>
      <c r="Z144" s="23">
        <f t="shared" si="413"/>
        <v>0</v>
      </c>
      <c r="AA144" s="116">
        <f>SUMIF('7. ZoR'!$C$4:$C$200,$A144,'7. ZoR'!$E$4:$E$200)</f>
        <v>0</v>
      </c>
      <c r="AB144" s="23">
        <f t="shared" si="413"/>
        <v>0</v>
      </c>
      <c r="AC144" s="116">
        <f>SUMIF('8. ZoR'!$C$4:$C$200,$A144,'8. ZoR'!$E$4:$E$200)</f>
        <v>0</v>
      </c>
      <c r="AD144" s="23">
        <f t="shared" si="413"/>
        <v>0</v>
      </c>
      <c r="AE144" s="116">
        <f>SUMIF('9. ZoR'!$C$4:$C$200,$A144,'9. ZoR'!$E$4:$E$200)</f>
        <v>0</v>
      </c>
      <c r="AF144" s="23">
        <f t="shared" si="413"/>
        <v>0</v>
      </c>
      <c r="AG144" s="116">
        <f>SUMIF('10. ZoR'!$C$4:$C$200,$A144,'10. ZoR'!$E$4:$E$200)</f>
        <v>0</v>
      </c>
      <c r="AH144" s="23">
        <f t="shared" si="413"/>
        <v>0</v>
      </c>
    </row>
    <row r="145" spans="1:34">
      <c r="A145" s="13" t="str">
        <f>IF(C142="","",CONCATENATE(B142,"_",C142,"_",D142,"_",E145))</f>
        <v/>
      </c>
      <c r="B145" s="230"/>
      <c r="C145" s="222"/>
      <c r="D145" s="222"/>
      <c r="E145" s="39" t="s">
        <v>269</v>
      </c>
      <c r="F145" s="22">
        <f>IF(C142="",0,IF(D142="",0,Data!$K$8))</f>
        <v>0</v>
      </c>
      <c r="G145" s="107"/>
      <c r="H145" s="23">
        <f t="shared" si="408"/>
        <v>0</v>
      </c>
      <c r="I145" s="137">
        <v>1</v>
      </c>
      <c r="J145" s="111">
        <f t="shared" si="409"/>
        <v>0</v>
      </c>
      <c r="K145" s="112">
        <f t="shared" si="410"/>
        <v>0</v>
      </c>
      <c r="L145" s="41">
        <f t="shared" si="411"/>
        <v>0</v>
      </c>
      <c r="M145" s="143">
        <f t="shared" si="412"/>
        <v>0</v>
      </c>
      <c r="O145" s="116">
        <f>SUMIF('1. ZoR'!$C$4:$C$200,$A145,'1. ZoR'!$E$4:$E$200)</f>
        <v>0</v>
      </c>
      <c r="P145" s="23">
        <f t="shared" si="413"/>
        <v>0</v>
      </c>
      <c r="Q145" s="116">
        <f>SUMIF('2. ZoR'!$C$4:$C$200,$A145,'2. ZoR'!$E$4:$E$200)</f>
        <v>0</v>
      </c>
      <c r="R145" s="23">
        <f t="shared" si="413"/>
        <v>0</v>
      </c>
      <c r="S145" s="116">
        <f>SUMIF('3. ZoR'!$C$4:$C$200,$A145,'3. ZoR'!$E$4:$E$200)</f>
        <v>0</v>
      </c>
      <c r="T145" s="23">
        <f t="shared" si="413"/>
        <v>0</v>
      </c>
      <c r="U145" s="116">
        <f>SUMIF('4. ZoR'!$C$4:$C$200,$A145,'4. ZoR'!$E$4:$E$200)</f>
        <v>0</v>
      </c>
      <c r="V145" s="23">
        <f t="shared" si="413"/>
        <v>0</v>
      </c>
      <c r="W145" s="116">
        <f>SUMIF('5. ZoR'!$C$4:$C$200,$A145,'5. ZoR'!$E$4:$E$200)</f>
        <v>0</v>
      </c>
      <c r="X145" s="23">
        <f t="shared" si="413"/>
        <v>0</v>
      </c>
      <c r="Y145" s="116">
        <f>SUMIF('6. ZoR'!$C$4:$C$200,$A145,'6. ZoR'!$E$4:$E$200)</f>
        <v>0</v>
      </c>
      <c r="Z145" s="23">
        <f t="shared" si="413"/>
        <v>0</v>
      </c>
      <c r="AA145" s="116">
        <f>SUMIF('7. ZoR'!$C$4:$C$200,$A145,'7. ZoR'!$E$4:$E$200)</f>
        <v>0</v>
      </c>
      <c r="AB145" s="23">
        <f t="shared" si="413"/>
        <v>0</v>
      </c>
      <c r="AC145" s="116">
        <f>SUMIF('8. ZoR'!$C$4:$C$200,$A145,'8. ZoR'!$E$4:$E$200)</f>
        <v>0</v>
      </c>
      <c r="AD145" s="23">
        <f t="shared" si="413"/>
        <v>0</v>
      </c>
      <c r="AE145" s="116">
        <f>SUMIF('9. ZoR'!$C$4:$C$200,$A145,'9. ZoR'!$E$4:$E$200)</f>
        <v>0</v>
      </c>
      <c r="AF145" s="23">
        <f t="shared" si="413"/>
        <v>0</v>
      </c>
      <c r="AG145" s="116">
        <f>SUMIF('10. ZoR'!$C$4:$C$200,$A145,'10. ZoR'!$E$4:$E$200)</f>
        <v>0</v>
      </c>
      <c r="AH145" s="23">
        <f t="shared" si="413"/>
        <v>0</v>
      </c>
    </row>
    <row r="146" spans="1:34">
      <c r="B146" s="230"/>
      <c r="C146" s="219" t="str">
        <f>CONCATENATE("Celkem za"," ",C142," - ",D142)</f>
        <v xml:space="preserve">Celkem za  - </v>
      </c>
      <c r="D146" s="220"/>
      <c r="E146" s="220"/>
      <c r="F146" s="220"/>
      <c r="G146" s="221"/>
      <c r="H146" s="101">
        <f>SUM(H142:H145)</f>
        <v>0</v>
      </c>
      <c r="I146" s="139"/>
      <c r="J146" s="109">
        <f t="shared" ref="J146:Q146" si="414">SUM(J142:J145)</f>
        <v>0</v>
      </c>
      <c r="K146" s="113">
        <f t="shared" si="414"/>
        <v>0</v>
      </c>
      <c r="L146" s="43">
        <f t="shared" si="414"/>
        <v>0</v>
      </c>
      <c r="M146" s="144">
        <f t="shared" si="414"/>
        <v>0</v>
      </c>
      <c r="O146" s="115">
        <f t="shared" si="414"/>
        <v>0</v>
      </c>
      <c r="P146" s="101">
        <f t="shared" si="414"/>
        <v>0</v>
      </c>
      <c r="Q146" s="115">
        <f t="shared" si="414"/>
        <v>0</v>
      </c>
      <c r="R146" s="101">
        <f t="shared" ref="R146" si="415">SUM(R142:R145)</f>
        <v>0</v>
      </c>
      <c r="S146" s="115">
        <f>SUM(S142:S145)</f>
        <v>0</v>
      </c>
      <c r="T146" s="101">
        <f t="shared" ref="T146:V146" si="416">SUM(T142:T145)</f>
        <v>0</v>
      </c>
      <c r="U146" s="115">
        <f>SUM(U142:U145)</f>
        <v>0</v>
      </c>
      <c r="V146" s="101">
        <f t="shared" si="416"/>
        <v>0</v>
      </c>
      <c r="W146" s="115">
        <f>SUM(W142:W145)</f>
        <v>0</v>
      </c>
      <c r="X146" s="101">
        <f t="shared" ref="X146" si="417">SUM(X142:X145)</f>
        <v>0</v>
      </c>
      <c r="Y146" s="115">
        <f>SUM(Y142:Y145)</f>
        <v>0</v>
      </c>
      <c r="Z146" s="101">
        <f t="shared" ref="Z146" si="418">SUM(Z142:Z145)</f>
        <v>0</v>
      </c>
      <c r="AA146" s="115">
        <f>SUM(AA142:AA145)</f>
        <v>0</v>
      </c>
      <c r="AB146" s="101">
        <f t="shared" ref="AB146" si="419">SUM(AB142:AB145)</f>
        <v>0</v>
      </c>
      <c r="AC146" s="115">
        <f>SUM(AC142:AC145)</f>
        <v>0</v>
      </c>
      <c r="AD146" s="101">
        <f t="shared" ref="AD146" si="420">SUM(AD142:AD145)</f>
        <v>0</v>
      </c>
      <c r="AE146" s="115">
        <f>SUM(AE142:AE145)</f>
        <v>0</v>
      </c>
      <c r="AF146" s="101">
        <f t="shared" ref="AF146" si="421">SUM(AF142:AF145)</f>
        <v>0</v>
      </c>
      <c r="AG146" s="115">
        <f>SUM(AG142:AG145)</f>
        <v>0</v>
      </c>
      <c r="AH146" s="101">
        <f t="shared" ref="AH146" si="422">SUM(AH142:AH145)</f>
        <v>0</v>
      </c>
    </row>
    <row r="147" spans="1:34">
      <c r="A147" s="13" t="str">
        <f>IF(C147="","",CONCATENATE(B147,"_",C147,"_",D147,"_",E147))</f>
        <v/>
      </c>
      <c r="B147" s="230">
        <v>29</v>
      </c>
      <c r="C147" s="222"/>
      <c r="D147" s="222"/>
      <c r="E147" s="40" t="s">
        <v>2</v>
      </c>
      <c r="F147" s="41">
        <f>IF(C147="",0,IF(D147="",0,VLOOKUP(D147,Data!$B:$D,3,FALSE)))</f>
        <v>0</v>
      </c>
      <c r="G147" s="107"/>
      <c r="H147" s="23">
        <f>IF(G147="",0,F147*G147)</f>
        <v>0</v>
      </c>
      <c r="I147" s="137">
        <f>IF(OR(D147=Data!$G$3,D147=Data!$G$4,D147=Data!$G$5,D147=Data!$G$6,D147=Data!$G$7,D147=Data!$G$8,D147=Data!$G$9,D147=Data!$G$10,D147=Data!$G$11,D147=Data!$G$12,D147=Data!$G$13,D147=Data!$G$14,D147=Data!$G$15,D147=Data!$G$16,D147=Data!$G$17,D147=Data!$G$18,D147=Data!$G$19,D147=Data!$G$20,D147=Data!$G$21,D147=Data!$G$22,D147=Data!$G$23,D147=Data!$G$24,D147=Data!$G$25,D147=Data!$G$26,D147=Data!$G$27,D147=Data!$G$28,D147=Data!$G$29,D147=Data!$G$30),1,0)</f>
        <v>0</v>
      </c>
      <c r="J147" s="111">
        <f>O147+Q147+S147+U147+W147+Y147+AA147+AC147+AE147+AG147</f>
        <v>0</v>
      </c>
      <c r="K147" s="112">
        <f>G147-J147</f>
        <v>0</v>
      </c>
      <c r="L147" s="41">
        <f>P147+R147+T147+V147+X147+Z147+AB147+AD147+AF147+AH147</f>
        <v>0</v>
      </c>
      <c r="M147" s="143">
        <f>H147-L147</f>
        <v>0</v>
      </c>
      <c r="O147" s="116">
        <f>SUMIF('1. ZoR'!$C$4:$C$200,$A147,'1. ZoR'!$E$4:$E$200)</f>
        <v>0</v>
      </c>
      <c r="P147" s="23">
        <f>O147*$F147</f>
        <v>0</v>
      </c>
      <c r="Q147" s="116">
        <f>SUMIF('2. ZoR'!$C$4:$C$200,$A147,'2. ZoR'!$E$4:$E$200)</f>
        <v>0</v>
      </c>
      <c r="R147" s="23">
        <f>Q147*$F147</f>
        <v>0</v>
      </c>
      <c r="S147" s="116">
        <f>SUMIF('3. ZoR'!$C$4:$C$200,$A147,'3. ZoR'!$E$4:$E$200)</f>
        <v>0</v>
      </c>
      <c r="T147" s="23">
        <f>S147*$F147</f>
        <v>0</v>
      </c>
      <c r="U147" s="116">
        <f>SUMIF('4. ZoR'!$C$4:$C$200,$A147,'4. ZoR'!$E$4:$E$200)</f>
        <v>0</v>
      </c>
      <c r="V147" s="23">
        <f>U147*$F147</f>
        <v>0</v>
      </c>
      <c r="W147" s="116">
        <f>SUMIF('5. ZoR'!$C$4:$C$200,$A147,'5. ZoR'!$E$4:$E$200)</f>
        <v>0</v>
      </c>
      <c r="X147" s="23">
        <f>W147*$F147</f>
        <v>0</v>
      </c>
      <c r="Y147" s="116">
        <f>SUMIF('6. ZoR'!$C$4:$C$200,$A147,'6. ZoR'!$E$4:$E$200)</f>
        <v>0</v>
      </c>
      <c r="Z147" s="23">
        <f>Y147*$F147</f>
        <v>0</v>
      </c>
      <c r="AA147" s="116">
        <f>SUMIF('7. ZoR'!$C$4:$C$200,$A147,'7. ZoR'!$E$4:$E$200)</f>
        <v>0</v>
      </c>
      <c r="AB147" s="23">
        <f>AA147*$F147</f>
        <v>0</v>
      </c>
      <c r="AC147" s="116">
        <f>SUMIF('8. ZoR'!$C$4:$C$200,$A147,'8. ZoR'!$E$4:$E$200)</f>
        <v>0</v>
      </c>
      <c r="AD147" s="23">
        <f>AC147*$F147</f>
        <v>0</v>
      </c>
      <c r="AE147" s="116">
        <f>SUMIF('9. ZoR'!$C$4:$C$200,$A147,'9. ZoR'!$E$4:$E$200)</f>
        <v>0</v>
      </c>
      <c r="AF147" s="23">
        <f>AE147*$F147</f>
        <v>0</v>
      </c>
      <c r="AG147" s="116">
        <f>SUMIF('10. ZoR'!$C$4:$C$200,$A147,'10. ZoR'!$E$4:$E$200)</f>
        <v>0</v>
      </c>
      <c r="AH147" s="23">
        <f>AG147*$F147</f>
        <v>0</v>
      </c>
    </row>
    <row r="148" spans="1:34">
      <c r="A148" s="13" t="str">
        <f>IF(C147="","",CONCATENATE(B147,"_",C147,"_",D147,"_",E148))</f>
        <v/>
      </c>
      <c r="B148" s="230"/>
      <c r="C148" s="222"/>
      <c r="D148" s="222"/>
      <c r="E148" s="39" t="s">
        <v>267</v>
      </c>
      <c r="F148" s="22">
        <f>IF(C147="",0,IF(D147="",0,VLOOKUP(D147,Data!$B:$D,3,FALSE)))</f>
        <v>0</v>
      </c>
      <c r="G148" s="107"/>
      <c r="H148" s="23">
        <f t="shared" ref="H148:H150" si="423">IF(G148="",0,F148*G148)</f>
        <v>0</v>
      </c>
      <c r="I148" s="137">
        <f>IF(OR(D147=Data!$G$3,D147=Data!$G$4,D147=Data!$G$5,D147=Data!$G$6,D147=Data!$G$7,D147=Data!$G$8,D147=Data!$G$9,D147=Data!$G$10,D147=Data!$G$11,D147=Data!$G$12,D147=Data!$G$13,D147=Data!$G$14,D147=Data!$G$15,D147=Data!$G$16,D147=Data!$G$17,D147=Data!$G$18,D147=Data!$G$19,D147=Data!$G$20,D147=Data!$G$21,D147=Data!$G$22,D147=Data!$G$23,D147=Data!$G$24,D147=Data!$G$25,D147=Data!$G$26,D147=Data!$G$27,D147=Data!$G$28,D147=Data!$G$29,D147=Data!$G$30),1,0)</f>
        <v>0</v>
      </c>
      <c r="J148" s="111">
        <f t="shared" ref="J148:J150" si="424">O148+Q148+S148+U148+W148+Y148+AA148+AC148+AE148+AG148</f>
        <v>0</v>
      </c>
      <c r="K148" s="112">
        <f t="shared" ref="K148:K150" si="425">G148-J148</f>
        <v>0</v>
      </c>
      <c r="L148" s="41">
        <f t="shared" ref="L148:L150" si="426">P148+R148+T148+V148+X148+Z148+AB148+AD148+AF148+AH148</f>
        <v>0</v>
      </c>
      <c r="M148" s="143">
        <f t="shared" ref="M148:M150" si="427">H148-L148</f>
        <v>0</v>
      </c>
      <c r="O148" s="116">
        <f>SUMIF('1. ZoR'!$C$4:$C$200,$A148,'1. ZoR'!$E$4:$E$200)</f>
        <v>0</v>
      </c>
      <c r="P148" s="23">
        <f t="shared" ref="P148:AH150" si="428">O148*$F148</f>
        <v>0</v>
      </c>
      <c r="Q148" s="116">
        <f>SUMIF('2. ZoR'!$C$4:$C$200,$A148,'2. ZoR'!$E$4:$E$200)</f>
        <v>0</v>
      </c>
      <c r="R148" s="23">
        <f t="shared" si="428"/>
        <v>0</v>
      </c>
      <c r="S148" s="116">
        <f>SUMIF('3. ZoR'!$C$4:$C$200,$A148,'3. ZoR'!$E$4:$E$200)</f>
        <v>0</v>
      </c>
      <c r="T148" s="23">
        <f t="shared" si="428"/>
        <v>0</v>
      </c>
      <c r="U148" s="116">
        <f>SUMIF('4. ZoR'!$C$4:$C$200,$A148,'4. ZoR'!$E$4:$E$200)</f>
        <v>0</v>
      </c>
      <c r="V148" s="23">
        <f t="shared" si="428"/>
        <v>0</v>
      </c>
      <c r="W148" s="116">
        <f>SUMIF('5. ZoR'!$C$4:$C$200,$A148,'5. ZoR'!$E$4:$E$200)</f>
        <v>0</v>
      </c>
      <c r="X148" s="23">
        <f t="shared" si="428"/>
        <v>0</v>
      </c>
      <c r="Y148" s="116">
        <f>SUMIF('6. ZoR'!$C$4:$C$200,$A148,'6. ZoR'!$E$4:$E$200)</f>
        <v>0</v>
      </c>
      <c r="Z148" s="23">
        <f t="shared" si="428"/>
        <v>0</v>
      </c>
      <c r="AA148" s="116">
        <f>SUMIF('7. ZoR'!$C$4:$C$200,$A148,'7. ZoR'!$E$4:$E$200)</f>
        <v>0</v>
      </c>
      <c r="AB148" s="23">
        <f t="shared" si="428"/>
        <v>0</v>
      </c>
      <c r="AC148" s="116">
        <f>SUMIF('8. ZoR'!$C$4:$C$200,$A148,'8. ZoR'!$E$4:$E$200)</f>
        <v>0</v>
      </c>
      <c r="AD148" s="23">
        <f t="shared" si="428"/>
        <v>0</v>
      </c>
      <c r="AE148" s="116">
        <f>SUMIF('9. ZoR'!$C$4:$C$200,$A148,'9. ZoR'!$E$4:$E$200)</f>
        <v>0</v>
      </c>
      <c r="AF148" s="23">
        <f t="shared" si="428"/>
        <v>0</v>
      </c>
      <c r="AG148" s="116">
        <f>SUMIF('10. ZoR'!$C$4:$C$200,$A148,'10. ZoR'!$E$4:$E$200)</f>
        <v>0</v>
      </c>
      <c r="AH148" s="23">
        <f t="shared" si="428"/>
        <v>0</v>
      </c>
    </row>
    <row r="149" spans="1:34">
      <c r="A149" s="13" t="str">
        <f>IF(C147="","",CONCATENATE(B147,"_",C147,"_",D147,"_",E149))</f>
        <v/>
      </c>
      <c r="B149" s="230"/>
      <c r="C149" s="222"/>
      <c r="D149" s="222"/>
      <c r="E149" s="39" t="s">
        <v>268</v>
      </c>
      <c r="F149" s="22">
        <f>IF(C147="",0,IF(D147="",0,VLOOKUP(D147,Data!$B:$D,3,FALSE)))</f>
        <v>0</v>
      </c>
      <c r="G149" s="107"/>
      <c r="H149" s="23">
        <f t="shared" si="423"/>
        <v>0</v>
      </c>
      <c r="I149" s="137">
        <f>IF(OR(D147=Data!$G$3,D147=Data!$G$4,D147=Data!$G$5,D147=Data!$G$6,D147=Data!$G$7,D147=Data!$G$8,D147=Data!$G$9,D147=Data!$G$10,D147=Data!$G$11,D147=Data!$G$12,D147=Data!$G$13,D147=Data!$G$14,D147=Data!$G$15,D147=Data!$G$16,D147=Data!$G$17,D147=Data!$G$18,D147=Data!$G$19,D147=Data!$G$20,D147=Data!$G$21,D147=Data!$G$22,D147=Data!$G$23,D147=Data!$G$24,D147=Data!$G$25,D147=Data!$G$26,D147=Data!$G$27,D147=Data!$G$28,D147=Data!$G$29,D147=Data!$G$30),1,0)</f>
        <v>0</v>
      </c>
      <c r="J149" s="111">
        <f t="shared" si="424"/>
        <v>0</v>
      </c>
      <c r="K149" s="112">
        <f t="shared" si="425"/>
        <v>0</v>
      </c>
      <c r="L149" s="41">
        <f t="shared" si="426"/>
        <v>0</v>
      </c>
      <c r="M149" s="143">
        <f t="shared" si="427"/>
        <v>0</v>
      </c>
      <c r="O149" s="116">
        <f>SUMIF('1. ZoR'!$C$4:$C$200,$A149,'1. ZoR'!$E$4:$E$200)</f>
        <v>0</v>
      </c>
      <c r="P149" s="23">
        <f t="shared" si="428"/>
        <v>0</v>
      </c>
      <c r="Q149" s="116">
        <f>SUMIF('2. ZoR'!$C$4:$C$200,$A149,'2. ZoR'!$E$4:$E$200)</f>
        <v>0</v>
      </c>
      <c r="R149" s="23">
        <f t="shared" si="428"/>
        <v>0</v>
      </c>
      <c r="S149" s="116">
        <f>SUMIF('3. ZoR'!$C$4:$C$200,$A149,'3. ZoR'!$E$4:$E$200)</f>
        <v>0</v>
      </c>
      <c r="T149" s="23">
        <f t="shared" si="428"/>
        <v>0</v>
      </c>
      <c r="U149" s="116">
        <f>SUMIF('4. ZoR'!$C$4:$C$200,$A149,'4. ZoR'!$E$4:$E$200)</f>
        <v>0</v>
      </c>
      <c r="V149" s="23">
        <f t="shared" si="428"/>
        <v>0</v>
      </c>
      <c r="W149" s="116">
        <f>SUMIF('5. ZoR'!$C$4:$C$200,$A149,'5. ZoR'!$E$4:$E$200)</f>
        <v>0</v>
      </c>
      <c r="X149" s="23">
        <f t="shared" si="428"/>
        <v>0</v>
      </c>
      <c r="Y149" s="116">
        <f>SUMIF('6. ZoR'!$C$4:$C$200,$A149,'6. ZoR'!$E$4:$E$200)</f>
        <v>0</v>
      </c>
      <c r="Z149" s="23">
        <f t="shared" si="428"/>
        <v>0</v>
      </c>
      <c r="AA149" s="116">
        <f>SUMIF('7. ZoR'!$C$4:$C$200,$A149,'7. ZoR'!$E$4:$E$200)</f>
        <v>0</v>
      </c>
      <c r="AB149" s="23">
        <f t="shared" si="428"/>
        <v>0</v>
      </c>
      <c r="AC149" s="116">
        <f>SUMIF('8. ZoR'!$C$4:$C$200,$A149,'8. ZoR'!$E$4:$E$200)</f>
        <v>0</v>
      </c>
      <c r="AD149" s="23">
        <f t="shared" si="428"/>
        <v>0</v>
      </c>
      <c r="AE149" s="116">
        <f>SUMIF('9. ZoR'!$C$4:$C$200,$A149,'9. ZoR'!$E$4:$E$200)</f>
        <v>0</v>
      </c>
      <c r="AF149" s="23">
        <f t="shared" si="428"/>
        <v>0</v>
      </c>
      <c r="AG149" s="116">
        <f>SUMIF('10. ZoR'!$C$4:$C$200,$A149,'10. ZoR'!$E$4:$E$200)</f>
        <v>0</v>
      </c>
      <c r="AH149" s="23">
        <f t="shared" si="428"/>
        <v>0</v>
      </c>
    </row>
    <row r="150" spans="1:34">
      <c r="A150" s="13" t="str">
        <f>IF(C147="","",CONCATENATE(B147,"_",C147,"_",D147,"_",E150))</f>
        <v/>
      </c>
      <c r="B150" s="230"/>
      <c r="C150" s="222"/>
      <c r="D150" s="222"/>
      <c r="E150" s="39" t="s">
        <v>269</v>
      </c>
      <c r="F150" s="22">
        <f>IF(C147="",0,IF(D147="",0,Data!$K$8))</f>
        <v>0</v>
      </c>
      <c r="G150" s="107"/>
      <c r="H150" s="23">
        <f t="shared" si="423"/>
        <v>0</v>
      </c>
      <c r="I150" s="137">
        <v>1</v>
      </c>
      <c r="J150" s="111">
        <f t="shared" si="424"/>
        <v>0</v>
      </c>
      <c r="K150" s="112">
        <f t="shared" si="425"/>
        <v>0</v>
      </c>
      <c r="L150" s="41">
        <f t="shared" si="426"/>
        <v>0</v>
      </c>
      <c r="M150" s="143">
        <f t="shared" si="427"/>
        <v>0</v>
      </c>
      <c r="O150" s="116">
        <f>SUMIF('1. ZoR'!$C$4:$C$200,$A150,'1. ZoR'!$E$4:$E$200)</f>
        <v>0</v>
      </c>
      <c r="P150" s="23">
        <f t="shared" si="428"/>
        <v>0</v>
      </c>
      <c r="Q150" s="116">
        <f>SUMIF('2. ZoR'!$C$4:$C$200,$A150,'2. ZoR'!$E$4:$E$200)</f>
        <v>0</v>
      </c>
      <c r="R150" s="23">
        <f t="shared" si="428"/>
        <v>0</v>
      </c>
      <c r="S150" s="116">
        <f>SUMIF('3. ZoR'!$C$4:$C$200,$A150,'3. ZoR'!$E$4:$E$200)</f>
        <v>0</v>
      </c>
      <c r="T150" s="23">
        <f t="shared" si="428"/>
        <v>0</v>
      </c>
      <c r="U150" s="116">
        <f>SUMIF('4. ZoR'!$C$4:$C$200,$A150,'4. ZoR'!$E$4:$E$200)</f>
        <v>0</v>
      </c>
      <c r="V150" s="23">
        <f t="shared" si="428"/>
        <v>0</v>
      </c>
      <c r="W150" s="116">
        <f>SUMIF('5. ZoR'!$C$4:$C$200,$A150,'5. ZoR'!$E$4:$E$200)</f>
        <v>0</v>
      </c>
      <c r="X150" s="23">
        <f t="shared" si="428"/>
        <v>0</v>
      </c>
      <c r="Y150" s="116">
        <f>SUMIF('6. ZoR'!$C$4:$C$200,$A150,'6. ZoR'!$E$4:$E$200)</f>
        <v>0</v>
      </c>
      <c r="Z150" s="23">
        <f t="shared" si="428"/>
        <v>0</v>
      </c>
      <c r="AA150" s="116">
        <f>SUMIF('7. ZoR'!$C$4:$C$200,$A150,'7. ZoR'!$E$4:$E$200)</f>
        <v>0</v>
      </c>
      <c r="AB150" s="23">
        <f t="shared" si="428"/>
        <v>0</v>
      </c>
      <c r="AC150" s="116">
        <f>SUMIF('8. ZoR'!$C$4:$C$200,$A150,'8. ZoR'!$E$4:$E$200)</f>
        <v>0</v>
      </c>
      <c r="AD150" s="23">
        <f t="shared" si="428"/>
        <v>0</v>
      </c>
      <c r="AE150" s="116">
        <f>SUMIF('9. ZoR'!$C$4:$C$200,$A150,'9. ZoR'!$E$4:$E$200)</f>
        <v>0</v>
      </c>
      <c r="AF150" s="23">
        <f t="shared" si="428"/>
        <v>0</v>
      </c>
      <c r="AG150" s="116">
        <f>SUMIF('10. ZoR'!$C$4:$C$200,$A150,'10. ZoR'!$E$4:$E$200)</f>
        <v>0</v>
      </c>
      <c r="AH150" s="23">
        <f t="shared" si="428"/>
        <v>0</v>
      </c>
    </row>
    <row r="151" spans="1:34">
      <c r="B151" s="230"/>
      <c r="C151" s="219" t="str">
        <f>CONCATENATE("Celkem za"," ",C147," - ",D147)</f>
        <v xml:space="preserve">Celkem za  - </v>
      </c>
      <c r="D151" s="220"/>
      <c r="E151" s="220"/>
      <c r="F151" s="220"/>
      <c r="G151" s="221"/>
      <c r="H151" s="101">
        <f>SUM(H147:H150)</f>
        <v>0</v>
      </c>
      <c r="I151" s="139"/>
      <c r="J151" s="109">
        <f t="shared" ref="J151:Q151" si="429">SUM(J147:J150)</f>
        <v>0</v>
      </c>
      <c r="K151" s="113">
        <f t="shared" si="429"/>
        <v>0</v>
      </c>
      <c r="L151" s="43">
        <f t="shared" si="429"/>
        <v>0</v>
      </c>
      <c r="M151" s="144">
        <f t="shared" si="429"/>
        <v>0</v>
      </c>
      <c r="O151" s="115">
        <f t="shared" si="429"/>
        <v>0</v>
      </c>
      <c r="P151" s="101">
        <f t="shared" si="429"/>
        <v>0</v>
      </c>
      <c r="Q151" s="115">
        <f t="shared" si="429"/>
        <v>0</v>
      </c>
      <c r="R151" s="101">
        <f t="shared" ref="R151" si="430">SUM(R147:R150)</f>
        <v>0</v>
      </c>
      <c r="S151" s="115">
        <f>SUM(S147:S150)</f>
        <v>0</v>
      </c>
      <c r="T151" s="101">
        <f t="shared" ref="T151:V151" si="431">SUM(T147:T150)</f>
        <v>0</v>
      </c>
      <c r="U151" s="115">
        <f>SUM(U147:U150)</f>
        <v>0</v>
      </c>
      <c r="V151" s="101">
        <f t="shared" si="431"/>
        <v>0</v>
      </c>
      <c r="W151" s="115">
        <f>SUM(W147:W150)</f>
        <v>0</v>
      </c>
      <c r="X151" s="101">
        <f t="shared" ref="X151" si="432">SUM(X147:X150)</f>
        <v>0</v>
      </c>
      <c r="Y151" s="115">
        <f>SUM(Y147:Y150)</f>
        <v>0</v>
      </c>
      <c r="Z151" s="101">
        <f t="shared" ref="Z151" si="433">SUM(Z147:Z150)</f>
        <v>0</v>
      </c>
      <c r="AA151" s="115">
        <f>SUM(AA147:AA150)</f>
        <v>0</v>
      </c>
      <c r="AB151" s="101">
        <f t="shared" ref="AB151" si="434">SUM(AB147:AB150)</f>
        <v>0</v>
      </c>
      <c r="AC151" s="115">
        <f>SUM(AC147:AC150)</f>
        <v>0</v>
      </c>
      <c r="AD151" s="101">
        <f t="shared" ref="AD151" si="435">SUM(AD147:AD150)</f>
        <v>0</v>
      </c>
      <c r="AE151" s="115">
        <f>SUM(AE147:AE150)</f>
        <v>0</v>
      </c>
      <c r="AF151" s="101">
        <f t="shared" ref="AF151" si="436">SUM(AF147:AF150)</f>
        <v>0</v>
      </c>
      <c r="AG151" s="115">
        <f>SUM(AG147:AG150)</f>
        <v>0</v>
      </c>
      <c r="AH151" s="101">
        <f t="shared" ref="AH151" si="437">SUM(AH147:AH150)</f>
        <v>0</v>
      </c>
    </row>
    <row r="152" spans="1:34">
      <c r="A152" s="13" t="str">
        <f>IF(C152="","",CONCATENATE(B152,"_",C152,"_",D152,"_",E152))</f>
        <v/>
      </c>
      <c r="B152" s="230">
        <v>30</v>
      </c>
      <c r="C152" s="222"/>
      <c r="D152" s="222"/>
      <c r="E152" s="40" t="s">
        <v>2</v>
      </c>
      <c r="F152" s="41">
        <f>IF(C152="",0,IF(D152="",0,VLOOKUP(D152,Data!$B:$D,3,FALSE)))</f>
        <v>0</v>
      </c>
      <c r="G152" s="107"/>
      <c r="H152" s="23">
        <f>IF(G152="",0,F152*G152)</f>
        <v>0</v>
      </c>
      <c r="I152" s="137">
        <f>IF(OR(D152=Data!$G$3,D152=Data!$G$4,D152=Data!$G$5,D152=Data!$G$6,D152=Data!$G$7,D152=Data!$G$8,D152=Data!$G$9,D152=Data!$G$10,D152=Data!$G$11,D152=Data!$G$12,D152=Data!$G$13,D152=Data!$G$14,D152=Data!$G$15,D152=Data!$G$16,D152=Data!$G$17,D152=Data!$G$18,D152=Data!$G$19,D152=Data!$G$20,D152=Data!$G$21,D152=Data!$G$22,D152=Data!$G$23,D152=Data!$G$24,D152=Data!$G$25,D152=Data!$G$26,D152=Data!$G$27,D152=Data!$G$28,D152=Data!$G$29,D152=Data!$G$30),1,0)</f>
        <v>0</v>
      </c>
      <c r="J152" s="111">
        <f>O152+Q152+S152+U152+W152+Y152+AA152+AC152+AE152+AG152</f>
        <v>0</v>
      </c>
      <c r="K152" s="112">
        <f>G152-J152</f>
        <v>0</v>
      </c>
      <c r="L152" s="41">
        <f>P152+R152+T152+V152+X152+Z152+AB152+AD152+AF152+AH152</f>
        <v>0</v>
      </c>
      <c r="M152" s="143">
        <f>H152-L152</f>
        <v>0</v>
      </c>
      <c r="O152" s="116">
        <f>SUMIF('1. ZoR'!$C$4:$C$200,$A152,'1. ZoR'!$E$4:$E$200)</f>
        <v>0</v>
      </c>
      <c r="P152" s="23">
        <f>O152*$F152</f>
        <v>0</v>
      </c>
      <c r="Q152" s="116">
        <f>SUMIF('2. ZoR'!$C$4:$C$200,$A152,'2. ZoR'!$E$4:$E$200)</f>
        <v>0</v>
      </c>
      <c r="R152" s="23">
        <f>Q152*$F152</f>
        <v>0</v>
      </c>
      <c r="S152" s="116">
        <f>SUMIF('3. ZoR'!$C$4:$C$200,$A152,'3. ZoR'!$E$4:$E$200)</f>
        <v>0</v>
      </c>
      <c r="T152" s="23">
        <f>S152*$F152</f>
        <v>0</v>
      </c>
      <c r="U152" s="116">
        <f>SUMIF('4. ZoR'!$C$4:$C$200,$A152,'4. ZoR'!$E$4:$E$200)</f>
        <v>0</v>
      </c>
      <c r="V152" s="23">
        <f>U152*$F152</f>
        <v>0</v>
      </c>
      <c r="W152" s="116">
        <f>SUMIF('5. ZoR'!$C$4:$C$200,$A152,'5. ZoR'!$E$4:$E$200)</f>
        <v>0</v>
      </c>
      <c r="X152" s="23">
        <f>W152*$F152</f>
        <v>0</v>
      </c>
      <c r="Y152" s="116">
        <f>SUMIF('6. ZoR'!$C$4:$C$200,$A152,'6. ZoR'!$E$4:$E$200)</f>
        <v>0</v>
      </c>
      <c r="Z152" s="23">
        <f>Y152*$F152</f>
        <v>0</v>
      </c>
      <c r="AA152" s="116">
        <f>SUMIF('7. ZoR'!$C$4:$C$200,$A152,'7. ZoR'!$E$4:$E$200)</f>
        <v>0</v>
      </c>
      <c r="AB152" s="23">
        <f>AA152*$F152</f>
        <v>0</v>
      </c>
      <c r="AC152" s="116">
        <f>SUMIF('8. ZoR'!$C$4:$C$200,$A152,'8. ZoR'!$E$4:$E$200)</f>
        <v>0</v>
      </c>
      <c r="AD152" s="23">
        <f>AC152*$F152</f>
        <v>0</v>
      </c>
      <c r="AE152" s="116">
        <f>SUMIF('9. ZoR'!$C$4:$C$200,$A152,'9. ZoR'!$E$4:$E$200)</f>
        <v>0</v>
      </c>
      <c r="AF152" s="23">
        <f>AE152*$F152</f>
        <v>0</v>
      </c>
      <c r="AG152" s="116">
        <f>SUMIF('10. ZoR'!$C$4:$C$200,$A152,'10. ZoR'!$E$4:$E$200)</f>
        <v>0</v>
      </c>
      <c r="AH152" s="23">
        <f>AG152*$F152</f>
        <v>0</v>
      </c>
    </row>
    <row r="153" spans="1:34">
      <c r="A153" s="13" t="str">
        <f>IF(C152="","",CONCATENATE(B152,"_",C152,"_",D152,"_",E153))</f>
        <v/>
      </c>
      <c r="B153" s="230"/>
      <c r="C153" s="222"/>
      <c r="D153" s="222"/>
      <c r="E153" s="39" t="s">
        <v>267</v>
      </c>
      <c r="F153" s="22">
        <f>IF(C152="",0,IF(D152="",0,VLOOKUP(D152,Data!$B:$D,3,FALSE)))</f>
        <v>0</v>
      </c>
      <c r="G153" s="107"/>
      <c r="H153" s="23">
        <f t="shared" ref="H153:H155" si="438">IF(G153="",0,F153*G153)</f>
        <v>0</v>
      </c>
      <c r="I153" s="137">
        <f>IF(OR(D152=Data!$G$3,D152=Data!$G$4,D152=Data!$G$5,D152=Data!$G$6,D152=Data!$G$7,D152=Data!$G$8,D152=Data!$G$9,D152=Data!$G$10,D152=Data!$G$11,D152=Data!$G$12,D152=Data!$G$13,D152=Data!$G$14,D152=Data!$G$15,D152=Data!$G$16,D152=Data!$G$17,D152=Data!$G$18,D152=Data!$G$19,D152=Data!$G$20,D152=Data!$G$21,D152=Data!$G$22,D152=Data!$G$23,D152=Data!$G$24,D152=Data!$G$25,D152=Data!$G$26,D152=Data!$G$27,D152=Data!$G$28,D152=Data!$G$29,D152=Data!$G$30),1,0)</f>
        <v>0</v>
      </c>
      <c r="J153" s="111">
        <f t="shared" ref="J153:J155" si="439">O153+Q153+S153+U153+W153+Y153+AA153+AC153+AE153+AG153</f>
        <v>0</v>
      </c>
      <c r="K153" s="112">
        <f t="shared" ref="K153:K155" si="440">G153-J153</f>
        <v>0</v>
      </c>
      <c r="L153" s="41">
        <f t="shared" ref="L153:L155" si="441">P153+R153+T153+V153+X153+Z153+AB153+AD153+AF153+AH153</f>
        <v>0</v>
      </c>
      <c r="M153" s="143">
        <f t="shared" ref="M153:M155" si="442">H153-L153</f>
        <v>0</v>
      </c>
      <c r="O153" s="116">
        <f>SUMIF('1. ZoR'!$C$4:$C$200,$A153,'1. ZoR'!$E$4:$E$200)</f>
        <v>0</v>
      </c>
      <c r="P153" s="23">
        <f t="shared" ref="P153:AH155" si="443">O153*$F153</f>
        <v>0</v>
      </c>
      <c r="Q153" s="116">
        <f>SUMIF('2. ZoR'!$C$4:$C$200,$A153,'2. ZoR'!$E$4:$E$200)</f>
        <v>0</v>
      </c>
      <c r="R153" s="23">
        <f t="shared" si="443"/>
        <v>0</v>
      </c>
      <c r="S153" s="116">
        <f>SUMIF('3. ZoR'!$C$4:$C$200,$A153,'3. ZoR'!$E$4:$E$200)</f>
        <v>0</v>
      </c>
      <c r="T153" s="23">
        <f t="shared" si="443"/>
        <v>0</v>
      </c>
      <c r="U153" s="116">
        <f>SUMIF('4. ZoR'!$C$4:$C$200,$A153,'4. ZoR'!$E$4:$E$200)</f>
        <v>0</v>
      </c>
      <c r="V153" s="23">
        <f t="shared" si="443"/>
        <v>0</v>
      </c>
      <c r="W153" s="116">
        <f>SUMIF('5. ZoR'!$C$4:$C$200,$A153,'5. ZoR'!$E$4:$E$200)</f>
        <v>0</v>
      </c>
      <c r="X153" s="23">
        <f t="shared" si="443"/>
        <v>0</v>
      </c>
      <c r="Y153" s="116">
        <f>SUMIF('6. ZoR'!$C$4:$C$200,$A153,'6. ZoR'!$E$4:$E$200)</f>
        <v>0</v>
      </c>
      <c r="Z153" s="23">
        <f t="shared" si="443"/>
        <v>0</v>
      </c>
      <c r="AA153" s="116">
        <f>SUMIF('7. ZoR'!$C$4:$C$200,$A153,'7. ZoR'!$E$4:$E$200)</f>
        <v>0</v>
      </c>
      <c r="AB153" s="23">
        <f t="shared" si="443"/>
        <v>0</v>
      </c>
      <c r="AC153" s="116">
        <f>SUMIF('8. ZoR'!$C$4:$C$200,$A153,'8. ZoR'!$E$4:$E$200)</f>
        <v>0</v>
      </c>
      <c r="AD153" s="23">
        <f t="shared" si="443"/>
        <v>0</v>
      </c>
      <c r="AE153" s="116">
        <f>SUMIF('9. ZoR'!$C$4:$C$200,$A153,'9. ZoR'!$E$4:$E$200)</f>
        <v>0</v>
      </c>
      <c r="AF153" s="23">
        <f t="shared" si="443"/>
        <v>0</v>
      </c>
      <c r="AG153" s="116">
        <f>SUMIF('10. ZoR'!$C$4:$C$200,$A153,'10. ZoR'!$E$4:$E$200)</f>
        <v>0</v>
      </c>
      <c r="AH153" s="23">
        <f t="shared" si="443"/>
        <v>0</v>
      </c>
    </row>
    <row r="154" spans="1:34">
      <c r="A154" s="13" t="str">
        <f>IF(C152="","",CONCATENATE(B152,"_",C152,"_",D152,"_",E154))</f>
        <v/>
      </c>
      <c r="B154" s="230"/>
      <c r="C154" s="222"/>
      <c r="D154" s="222"/>
      <c r="E154" s="39" t="s">
        <v>268</v>
      </c>
      <c r="F154" s="22">
        <f>IF(C152="",0,IF(D152="",0,VLOOKUP(D152,Data!$B:$D,3,FALSE)))</f>
        <v>0</v>
      </c>
      <c r="G154" s="107"/>
      <c r="H154" s="23">
        <f t="shared" si="438"/>
        <v>0</v>
      </c>
      <c r="I154" s="137">
        <f>IF(OR(D152=Data!$G$3,D152=Data!$G$4,D152=Data!$G$5,D152=Data!$G$6,D152=Data!$G$7,D152=Data!$G$8,D152=Data!$G$9,D152=Data!$G$10,D152=Data!$G$11,D152=Data!$G$12,D152=Data!$G$13,D152=Data!$G$14,D152=Data!$G$15,D152=Data!$G$16,D152=Data!$G$17,D152=Data!$G$18,D152=Data!$G$19,D152=Data!$G$20,D152=Data!$G$21,D152=Data!$G$22,D152=Data!$G$23,D152=Data!$G$24,D152=Data!$G$25,D152=Data!$G$26,D152=Data!$G$27,D152=Data!$G$28,D152=Data!$G$29,D152=Data!$G$30),1,0)</f>
        <v>0</v>
      </c>
      <c r="J154" s="111">
        <f t="shared" si="439"/>
        <v>0</v>
      </c>
      <c r="K154" s="112">
        <f t="shared" si="440"/>
        <v>0</v>
      </c>
      <c r="L154" s="41">
        <f t="shared" si="441"/>
        <v>0</v>
      </c>
      <c r="M154" s="143">
        <f t="shared" si="442"/>
        <v>0</v>
      </c>
      <c r="O154" s="116">
        <f>SUMIF('1. ZoR'!$C$4:$C$200,$A154,'1. ZoR'!$E$4:$E$200)</f>
        <v>0</v>
      </c>
      <c r="P154" s="23">
        <f t="shared" si="443"/>
        <v>0</v>
      </c>
      <c r="Q154" s="116">
        <f>SUMIF('2. ZoR'!$C$4:$C$200,$A154,'2. ZoR'!$E$4:$E$200)</f>
        <v>0</v>
      </c>
      <c r="R154" s="23">
        <f t="shared" si="443"/>
        <v>0</v>
      </c>
      <c r="S154" s="116">
        <f>SUMIF('3. ZoR'!$C$4:$C$200,$A154,'3. ZoR'!$E$4:$E$200)</f>
        <v>0</v>
      </c>
      <c r="T154" s="23">
        <f t="shared" si="443"/>
        <v>0</v>
      </c>
      <c r="U154" s="116">
        <f>SUMIF('4. ZoR'!$C$4:$C$200,$A154,'4. ZoR'!$E$4:$E$200)</f>
        <v>0</v>
      </c>
      <c r="V154" s="23">
        <f t="shared" si="443"/>
        <v>0</v>
      </c>
      <c r="W154" s="116">
        <f>SUMIF('5. ZoR'!$C$4:$C$200,$A154,'5. ZoR'!$E$4:$E$200)</f>
        <v>0</v>
      </c>
      <c r="X154" s="23">
        <f t="shared" si="443"/>
        <v>0</v>
      </c>
      <c r="Y154" s="116">
        <f>SUMIF('6. ZoR'!$C$4:$C$200,$A154,'6. ZoR'!$E$4:$E$200)</f>
        <v>0</v>
      </c>
      <c r="Z154" s="23">
        <f t="shared" si="443"/>
        <v>0</v>
      </c>
      <c r="AA154" s="116">
        <f>SUMIF('7. ZoR'!$C$4:$C$200,$A154,'7. ZoR'!$E$4:$E$200)</f>
        <v>0</v>
      </c>
      <c r="AB154" s="23">
        <f t="shared" si="443"/>
        <v>0</v>
      </c>
      <c r="AC154" s="116">
        <f>SUMIF('8. ZoR'!$C$4:$C$200,$A154,'8. ZoR'!$E$4:$E$200)</f>
        <v>0</v>
      </c>
      <c r="AD154" s="23">
        <f t="shared" si="443"/>
        <v>0</v>
      </c>
      <c r="AE154" s="116">
        <f>SUMIF('9. ZoR'!$C$4:$C$200,$A154,'9. ZoR'!$E$4:$E$200)</f>
        <v>0</v>
      </c>
      <c r="AF154" s="23">
        <f t="shared" si="443"/>
        <v>0</v>
      </c>
      <c r="AG154" s="116">
        <f>SUMIF('10. ZoR'!$C$4:$C$200,$A154,'10. ZoR'!$E$4:$E$200)</f>
        <v>0</v>
      </c>
      <c r="AH154" s="23">
        <f t="shared" si="443"/>
        <v>0</v>
      </c>
    </row>
    <row r="155" spans="1:34">
      <c r="A155" s="13" t="str">
        <f>IF(C152="","",CONCATENATE(B152,"_",C152,"_",D152,"_",E155))</f>
        <v/>
      </c>
      <c r="B155" s="230"/>
      <c r="C155" s="222"/>
      <c r="D155" s="222"/>
      <c r="E155" s="39" t="s">
        <v>269</v>
      </c>
      <c r="F155" s="22">
        <f>IF(C152="",0,IF(D152="",0,Data!$K$8))</f>
        <v>0</v>
      </c>
      <c r="G155" s="107"/>
      <c r="H155" s="23">
        <f t="shared" si="438"/>
        <v>0</v>
      </c>
      <c r="I155" s="137">
        <v>1</v>
      </c>
      <c r="J155" s="111">
        <f t="shared" si="439"/>
        <v>0</v>
      </c>
      <c r="K155" s="112">
        <f t="shared" si="440"/>
        <v>0</v>
      </c>
      <c r="L155" s="41">
        <f t="shared" si="441"/>
        <v>0</v>
      </c>
      <c r="M155" s="143">
        <f t="shared" si="442"/>
        <v>0</v>
      </c>
      <c r="O155" s="116">
        <f>SUMIF('1. ZoR'!$C$4:$C$200,$A155,'1. ZoR'!$E$4:$E$200)</f>
        <v>0</v>
      </c>
      <c r="P155" s="23">
        <f t="shared" si="443"/>
        <v>0</v>
      </c>
      <c r="Q155" s="116">
        <f>SUMIF('2. ZoR'!$C$4:$C$200,$A155,'2. ZoR'!$E$4:$E$200)</f>
        <v>0</v>
      </c>
      <c r="R155" s="23">
        <f t="shared" si="443"/>
        <v>0</v>
      </c>
      <c r="S155" s="116">
        <f>SUMIF('3. ZoR'!$C$4:$C$200,$A155,'3. ZoR'!$E$4:$E$200)</f>
        <v>0</v>
      </c>
      <c r="T155" s="23">
        <f t="shared" si="443"/>
        <v>0</v>
      </c>
      <c r="U155" s="116">
        <f>SUMIF('4. ZoR'!$C$4:$C$200,$A155,'4. ZoR'!$E$4:$E$200)</f>
        <v>0</v>
      </c>
      <c r="V155" s="23">
        <f t="shared" si="443"/>
        <v>0</v>
      </c>
      <c r="W155" s="116">
        <f>SUMIF('5. ZoR'!$C$4:$C$200,$A155,'5. ZoR'!$E$4:$E$200)</f>
        <v>0</v>
      </c>
      <c r="X155" s="23">
        <f t="shared" si="443"/>
        <v>0</v>
      </c>
      <c r="Y155" s="116">
        <f>SUMIF('6. ZoR'!$C$4:$C$200,$A155,'6. ZoR'!$E$4:$E$200)</f>
        <v>0</v>
      </c>
      <c r="Z155" s="23">
        <f t="shared" si="443"/>
        <v>0</v>
      </c>
      <c r="AA155" s="116">
        <f>SUMIF('7. ZoR'!$C$4:$C$200,$A155,'7. ZoR'!$E$4:$E$200)</f>
        <v>0</v>
      </c>
      <c r="AB155" s="23">
        <f t="shared" si="443"/>
        <v>0</v>
      </c>
      <c r="AC155" s="116">
        <f>SUMIF('8. ZoR'!$C$4:$C$200,$A155,'8. ZoR'!$E$4:$E$200)</f>
        <v>0</v>
      </c>
      <c r="AD155" s="23">
        <f t="shared" si="443"/>
        <v>0</v>
      </c>
      <c r="AE155" s="116">
        <f>SUMIF('9. ZoR'!$C$4:$C$200,$A155,'9. ZoR'!$E$4:$E$200)</f>
        <v>0</v>
      </c>
      <c r="AF155" s="23">
        <f t="shared" si="443"/>
        <v>0</v>
      </c>
      <c r="AG155" s="116">
        <f>SUMIF('10. ZoR'!$C$4:$C$200,$A155,'10. ZoR'!$E$4:$E$200)</f>
        <v>0</v>
      </c>
      <c r="AH155" s="23">
        <f t="shared" si="443"/>
        <v>0</v>
      </c>
    </row>
    <row r="156" spans="1:34">
      <c r="B156" s="230"/>
      <c r="C156" s="219" t="str">
        <f>CONCATENATE("Celkem za"," ",C152," - ",D152)</f>
        <v xml:space="preserve">Celkem za  - </v>
      </c>
      <c r="D156" s="220"/>
      <c r="E156" s="220"/>
      <c r="F156" s="220"/>
      <c r="G156" s="221"/>
      <c r="H156" s="101">
        <f>SUM(H152:H155)</f>
        <v>0</v>
      </c>
      <c r="I156" s="139"/>
      <c r="J156" s="109">
        <f t="shared" ref="J156:Q156" si="444">SUM(J152:J155)</f>
        <v>0</v>
      </c>
      <c r="K156" s="113">
        <f t="shared" si="444"/>
        <v>0</v>
      </c>
      <c r="L156" s="43">
        <f t="shared" si="444"/>
        <v>0</v>
      </c>
      <c r="M156" s="144">
        <f t="shared" si="444"/>
        <v>0</v>
      </c>
      <c r="O156" s="115">
        <f t="shared" si="444"/>
        <v>0</v>
      </c>
      <c r="P156" s="101">
        <f t="shared" si="444"/>
        <v>0</v>
      </c>
      <c r="Q156" s="115">
        <f t="shared" si="444"/>
        <v>0</v>
      </c>
      <c r="R156" s="101">
        <f t="shared" ref="R156" si="445">SUM(R152:R155)</f>
        <v>0</v>
      </c>
      <c r="S156" s="115">
        <f>SUM(S152:S155)</f>
        <v>0</v>
      </c>
      <c r="T156" s="101">
        <f t="shared" ref="T156:V156" si="446">SUM(T152:T155)</f>
        <v>0</v>
      </c>
      <c r="U156" s="115">
        <f>SUM(U152:U155)</f>
        <v>0</v>
      </c>
      <c r="V156" s="101">
        <f t="shared" si="446"/>
        <v>0</v>
      </c>
      <c r="W156" s="115">
        <f>SUM(W152:W155)</f>
        <v>0</v>
      </c>
      <c r="X156" s="101">
        <f t="shared" ref="X156" si="447">SUM(X152:X155)</f>
        <v>0</v>
      </c>
      <c r="Y156" s="115">
        <f>SUM(Y152:Y155)</f>
        <v>0</v>
      </c>
      <c r="Z156" s="101">
        <f t="shared" ref="Z156" si="448">SUM(Z152:Z155)</f>
        <v>0</v>
      </c>
      <c r="AA156" s="115">
        <f>SUM(AA152:AA155)</f>
        <v>0</v>
      </c>
      <c r="AB156" s="101">
        <f t="shared" ref="AB156" si="449">SUM(AB152:AB155)</f>
        <v>0</v>
      </c>
      <c r="AC156" s="115">
        <f>SUM(AC152:AC155)</f>
        <v>0</v>
      </c>
      <c r="AD156" s="101">
        <f t="shared" ref="AD156" si="450">SUM(AD152:AD155)</f>
        <v>0</v>
      </c>
      <c r="AE156" s="115">
        <f>SUM(AE152:AE155)</f>
        <v>0</v>
      </c>
      <c r="AF156" s="101">
        <f t="shared" ref="AF156" si="451">SUM(AF152:AF155)</f>
        <v>0</v>
      </c>
      <c r="AG156" s="115">
        <f>SUM(AG152:AG155)</f>
        <v>0</v>
      </c>
      <c r="AH156" s="101">
        <f t="shared" ref="AH156" si="452">SUM(AH152:AH155)</f>
        <v>0</v>
      </c>
    </row>
    <row r="157" spans="1:34">
      <c r="A157" s="13" t="str">
        <f>IF(C157="","",CONCATENATE(B157,"_",C157,"_",D157,"_",E157))</f>
        <v/>
      </c>
      <c r="B157" s="230">
        <v>31</v>
      </c>
      <c r="C157" s="222"/>
      <c r="D157" s="222"/>
      <c r="E157" s="40" t="s">
        <v>2</v>
      </c>
      <c r="F157" s="41">
        <f>IF(C157="",0,IF(D157="",0,VLOOKUP(D157,Data!$B:$D,3,FALSE)))</f>
        <v>0</v>
      </c>
      <c r="G157" s="107"/>
      <c r="H157" s="23">
        <f>IF(G157="",0,F157*G157)</f>
        <v>0</v>
      </c>
      <c r="I157" s="137">
        <f>IF(OR(D157=Data!$G$3,D157=Data!$G$4,D157=Data!$G$5,D157=Data!$G$6,D157=Data!$G$7,D157=Data!$G$8,D157=Data!$G$9,D157=Data!$G$10,D157=Data!$G$11,D157=Data!$G$12,D157=Data!$G$13,D157=Data!$G$14,D157=Data!$G$15,D157=Data!$G$16,D157=Data!$G$17,D157=Data!$G$18,D157=Data!$G$19,D157=Data!$G$20,D157=Data!$G$21,D157=Data!$G$22,D157=Data!$G$23,D157=Data!$G$24,D157=Data!$G$25,D157=Data!$G$26,D157=Data!$G$27,D157=Data!$G$28,D157=Data!$G$29,D157=Data!$G$30),1,0)</f>
        <v>0</v>
      </c>
      <c r="J157" s="111">
        <f>O157+Q157+S157+U157+W157+Y157+AA157+AC157+AE157+AG157</f>
        <v>0</v>
      </c>
      <c r="K157" s="112">
        <f>G157-J157</f>
        <v>0</v>
      </c>
      <c r="L157" s="41">
        <f>P157+R157+T157+V157+X157+Z157+AB157+AD157+AF157+AH157</f>
        <v>0</v>
      </c>
      <c r="M157" s="143">
        <f>H157-L157</f>
        <v>0</v>
      </c>
      <c r="O157" s="116">
        <f>SUMIF('1. ZoR'!$C$4:$C$200,$A157,'1. ZoR'!$E$4:$E$200)</f>
        <v>0</v>
      </c>
      <c r="P157" s="23">
        <f>O157*$F157</f>
        <v>0</v>
      </c>
      <c r="Q157" s="116">
        <f>SUMIF('2. ZoR'!$C$4:$C$200,$A157,'2. ZoR'!$E$4:$E$200)</f>
        <v>0</v>
      </c>
      <c r="R157" s="23">
        <f>Q157*$F157</f>
        <v>0</v>
      </c>
      <c r="S157" s="116">
        <f>SUMIF('3. ZoR'!$C$4:$C$200,$A157,'3. ZoR'!$E$4:$E$200)</f>
        <v>0</v>
      </c>
      <c r="T157" s="23">
        <f>S157*$F157</f>
        <v>0</v>
      </c>
      <c r="U157" s="116">
        <f>SUMIF('4. ZoR'!$C$4:$C$200,$A157,'4. ZoR'!$E$4:$E$200)</f>
        <v>0</v>
      </c>
      <c r="V157" s="23">
        <f>U157*$F157</f>
        <v>0</v>
      </c>
      <c r="W157" s="116">
        <f>SUMIF('5. ZoR'!$C$4:$C$200,$A157,'5. ZoR'!$E$4:$E$200)</f>
        <v>0</v>
      </c>
      <c r="X157" s="23">
        <f>W157*$F157</f>
        <v>0</v>
      </c>
      <c r="Y157" s="116">
        <f>SUMIF('6. ZoR'!$C$4:$C$200,$A157,'6. ZoR'!$E$4:$E$200)</f>
        <v>0</v>
      </c>
      <c r="Z157" s="23">
        <f>Y157*$F157</f>
        <v>0</v>
      </c>
      <c r="AA157" s="116">
        <f>SUMIF('7. ZoR'!$C$4:$C$200,$A157,'7. ZoR'!$E$4:$E$200)</f>
        <v>0</v>
      </c>
      <c r="AB157" s="23">
        <f>AA157*$F157</f>
        <v>0</v>
      </c>
      <c r="AC157" s="116">
        <f>SUMIF('8. ZoR'!$C$4:$C$200,$A157,'8. ZoR'!$E$4:$E$200)</f>
        <v>0</v>
      </c>
      <c r="AD157" s="23">
        <f>AC157*$F157</f>
        <v>0</v>
      </c>
      <c r="AE157" s="116">
        <f>SUMIF('9. ZoR'!$C$4:$C$200,$A157,'9. ZoR'!$E$4:$E$200)</f>
        <v>0</v>
      </c>
      <c r="AF157" s="23">
        <f>AE157*$F157</f>
        <v>0</v>
      </c>
      <c r="AG157" s="116">
        <f>SUMIF('10. ZoR'!$C$4:$C$200,$A157,'10. ZoR'!$E$4:$E$200)</f>
        <v>0</v>
      </c>
      <c r="AH157" s="23">
        <f>AG157*$F157</f>
        <v>0</v>
      </c>
    </row>
    <row r="158" spans="1:34">
      <c r="A158" s="13" t="str">
        <f>IF(C157="","",CONCATENATE(B157,"_",C157,"_",D157,"_",E158))</f>
        <v/>
      </c>
      <c r="B158" s="230"/>
      <c r="C158" s="222"/>
      <c r="D158" s="222"/>
      <c r="E158" s="39" t="s">
        <v>267</v>
      </c>
      <c r="F158" s="22">
        <f>IF(C157="",0,IF(D157="",0,VLOOKUP(D157,Data!$B:$D,3,FALSE)))</f>
        <v>0</v>
      </c>
      <c r="G158" s="107"/>
      <c r="H158" s="23">
        <f t="shared" ref="H158:H160" si="453">IF(G158="",0,F158*G158)</f>
        <v>0</v>
      </c>
      <c r="I158" s="137">
        <f>IF(OR(D157=Data!$G$3,D157=Data!$G$4,D157=Data!$G$5,D157=Data!$G$6,D157=Data!$G$7,D157=Data!$G$8,D157=Data!$G$9,D157=Data!$G$10,D157=Data!$G$11,D157=Data!$G$12,D157=Data!$G$13,D157=Data!$G$14,D157=Data!$G$15,D157=Data!$G$16,D157=Data!$G$17,D157=Data!$G$18,D157=Data!$G$19,D157=Data!$G$20,D157=Data!$G$21,D157=Data!$G$22,D157=Data!$G$23,D157=Data!$G$24,D157=Data!$G$25,D157=Data!$G$26,D157=Data!$G$27,D157=Data!$G$28,D157=Data!$G$29,D157=Data!$G$30),1,0)</f>
        <v>0</v>
      </c>
      <c r="J158" s="111">
        <f t="shared" ref="J158:J160" si="454">O158+Q158+S158+U158+W158+Y158+AA158+AC158+AE158+AG158</f>
        <v>0</v>
      </c>
      <c r="K158" s="112">
        <f t="shared" ref="K158:K160" si="455">G158-J158</f>
        <v>0</v>
      </c>
      <c r="L158" s="41">
        <f t="shared" ref="L158:L160" si="456">P158+R158+T158+V158+X158+Z158+AB158+AD158+AF158+AH158</f>
        <v>0</v>
      </c>
      <c r="M158" s="143">
        <f t="shared" ref="M158:M160" si="457">H158-L158</f>
        <v>0</v>
      </c>
      <c r="O158" s="116">
        <f>SUMIF('1. ZoR'!$C$4:$C$200,$A158,'1. ZoR'!$E$4:$E$200)</f>
        <v>0</v>
      </c>
      <c r="P158" s="23">
        <f t="shared" ref="P158:AH160" si="458">O158*$F158</f>
        <v>0</v>
      </c>
      <c r="Q158" s="116">
        <f>SUMIF('2. ZoR'!$C$4:$C$200,$A158,'2. ZoR'!$E$4:$E$200)</f>
        <v>0</v>
      </c>
      <c r="R158" s="23">
        <f t="shared" si="458"/>
        <v>0</v>
      </c>
      <c r="S158" s="116">
        <f>SUMIF('3. ZoR'!$C$4:$C$200,$A158,'3. ZoR'!$E$4:$E$200)</f>
        <v>0</v>
      </c>
      <c r="T158" s="23">
        <f t="shared" si="458"/>
        <v>0</v>
      </c>
      <c r="U158" s="116">
        <f>SUMIF('4. ZoR'!$C$4:$C$200,$A158,'4. ZoR'!$E$4:$E$200)</f>
        <v>0</v>
      </c>
      <c r="V158" s="23">
        <f t="shared" si="458"/>
        <v>0</v>
      </c>
      <c r="W158" s="116">
        <f>SUMIF('5. ZoR'!$C$4:$C$200,$A158,'5. ZoR'!$E$4:$E$200)</f>
        <v>0</v>
      </c>
      <c r="X158" s="23">
        <f t="shared" si="458"/>
        <v>0</v>
      </c>
      <c r="Y158" s="116">
        <f>SUMIF('6. ZoR'!$C$4:$C$200,$A158,'6. ZoR'!$E$4:$E$200)</f>
        <v>0</v>
      </c>
      <c r="Z158" s="23">
        <f t="shared" si="458"/>
        <v>0</v>
      </c>
      <c r="AA158" s="116">
        <f>SUMIF('7. ZoR'!$C$4:$C$200,$A158,'7. ZoR'!$E$4:$E$200)</f>
        <v>0</v>
      </c>
      <c r="AB158" s="23">
        <f t="shared" si="458"/>
        <v>0</v>
      </c>
      <c r="AC158" s="116">
        <f>SUMIF('8. ZoR'!$C$4:$C$200,$A158,'8. ZoR'!$E$4:$E$200)</f>
        <v>0</v>
      </c>
      <c r="AD158" s="23">
        <f t="shared" si="458"/>
        <v>0</v>
      </c>
      <c r="AE158" s="116">
        <f>SUMIF('9. ZoR'!$C$4:$C$200,$A158,'9. ZoR'!$E$4:$E$200)</f>
        <v>0</v>
      </c>
      <c r="AF158" s="23">
        <f t="shared" si="458"/>
        <v>0</v>
      </c>
      <c r="AG158" s="116">
        <f>SUMIF('10. ZoR'!$C$4:$C$200,$A158,'10. ZoR'!$E$4:$E$200)</f>
        <v>0</v>
      </c>
      <c r="AH158" s="23">
        <f t="shared" si="458"/>
        <v>0</v>
      </c>
    </row>
    <row r="159" spans="1:34">
      <c r="A159" s="13" t="str">
        <f>IF(C157="","",CONCATENATE(B157,"_",C157,"_",D157,"_",E159))</f>
        <v/>
      </c>
      <c r="B159" s="230"/>
      <c r="C159" s="222"/>
      <c r="D159" s="222"/>
      <c r="E159" s="39" t="s">
        <v>268</v>
      </c>
      <c r="F159" s="22">
        <f>IF(C157="",0,IF(D157="",0,VLOOKUP(D157,Data!$B:$D,3,FALSE)))</f>
        <v>0</v>
      </c>
      <c r="G159" s="107"/>
      <c r="H159" s="23">
        <f t="shared" si="453"/>
        <v>0</v>
      </c>
      <c r="I159" s="137">
        <f>IF(OR(D157=Data!$G$3,D157=Data!$G$4,D157=Data!$G$5,D157=Data!$G$6,D157=Data!$G$7,D157=Data!$G$8,D157=Data!$G$9,D157=Data!$G$10,D157=Data!$G$11,D157=Data!$G$12,D157=Data!$G$13,D157=Data!$G$14,D157=Data!$G$15,D157=Data!$G$16,D157=Data!$G$17,D157=Data!$G$18,D157=Data!$G$19,D157=Data!$G$20,D157=Data!$G$21,D157=Data!$G$22,D157=Data!$G$23,D157=Data!$G$24,D157=Data!$G$25,D157=Data!$G$26,D157=Data!$G$27,D157=Data!$G$28,D157=Data!$G$29,D157=Data!$G$30),1,0)</f>
        <v>0</v>
      </c>
      <c r="J159" s="111">
        <f t="shared" si="454"/>
        <v>0</v>
      </c>
      <c r="K159" s="112">
        <f t="shared" si="455"/>
        <v>0</v>
      </c>
      <c r="L159" s="41">
        <f t="shared" si="456"/>
        <v>0</v>
      </c>
      <c r="M159" s="143">
        <f t="shared" si="457"/>
        <v>0</v>
      </c>
      <c r="O159" s="116">
        <f>SUMIF('1. ZoR'!$C$4:$C$200,$A159,'1. ZoR'!$E$4:$E$200)</f>
        <v>0</v>
      </c>
      <c r="P159" s="23">
        <f t="shared" si="458"/>
        <v>0</v>
      </c>
      <c r="Q159" s="116">
        <f>SUMIF('2. ZoR'!$C$4:$C$200,$A159,'2. ZoR'!$E$4:$E$200)</f>
        <v>0</v>
      </c>
      <c r="R159" s="23">
        <f t="shared" si="458"/>
        <v>0</v>
      </c>
      <c r="S159" s="116">
        <f>SUMIF('3. ZoR'!$C$4:$C$200,$A159,'3. ZoR'!$E$4:$E$200)</f>
        <v>0</v>
      </c>
      <c r="T159" s="23">
        <f t="shared" si="458"/>
        <v>0</v>
      </c>
      <c r="U159" s="116">
        <f>SUMIF('4. ZoR'!$C$4:$C$200,$A159,'4. ZoR'!$E$4:$E$200)</f>
        <v>0</v>
      </c>
      <c r="V159" s="23">
        <f t="shared" si="458"/>
        <v>0</v>
      </c>
      <c r="W159" s="116">
        <f>SUMIF('5. ZoR'!$C$4:$C$200,$A159,'5. ZoR'!$E$4:$E$200)</f>
        <v>0</v>
      </c>
      <c r="X159" s="23">
        <f t="shared" si="458"/>
        <v>0</v>
      </c>
      <c r="Y159" s="116">
        <f>SUMIF('6. ZoR'!$C$4:$C$200,$A159,'6. ZoR'!$E$4:$E$200)</f>
        <v>0</v>
      </c>
      <c r="Z159" s="23">
        <f t="shared" si="458"/>
        <v>0</v>
      </c>
      <c r="AA159" s="116">
        <f>SUMIF('7. ZoR'!$C$4:$C$200,$A159,'7. ZoR'!$E$4:$E$200)</f>
        <v>0</v>
      </c>
      <c r="AB159" s="23">
        <f t="shared" si="458"/>
        <v>0</v>
      </c>
      <c r="AC159" s="116">
        <f>SUMIF('8. ZoR'!$C$4:$C$200,$A159,'8. ZoR'!$E$4:$E$200)</f>
        <v>0</v>
      </c>
      <c r="AD159" s="23">
        <f t="shared" si="458"/>
        <v>0</v>
      </c>
      <c r="AE159" s="116">
        <f>SUMIF('9. ZoR'!$C$4:$C$200,$A159,'9. ZoR'!$E$4:$E$200)</f>
        <v>0</v>
      </c>
      <c r="AF159" s="23">
        <f t="shared" si="458"/>
        <v>0</v>
      </c>
      <c r="AG159" s="116">
        <f>SUMIF('10. ZoR'!$C$4:$C$200,$A159,'10. ZoR'!$E$4:$E$200)</f>
        <v>0</v>
      </c>
      <c r="AH159" s="23">
        <f t="shared" si="458"/>
        <v>0</v>
      </c>
    </row>
    <row r="160" spans="1:34">
      <c r="A160" s="13" t="str">
        <f>IF(C157="","",CONCATENATE(B157,"_",C157,"_",D157,"_",E160))</f>
        <v/>
      </c>
      <c r="B160" s="230"/>
      <c r="C160" s="222"/>
      <c r="D160" s="222"/>
      <c r="E160" s="39" t="s">
        <v>269</v>
      </c>
      <c r="F160" s="22">
        <f>IF(C157="",0,IF(D157="",0,Data!$K$8))</f>
        <v>0</v>
      </c>
      <c r="G160" s="107"/>
      <c r="H160" s="23">
        <f t="shared" si="453"/>
        <v>0</v>
      </c>
      <c r="I160" s="137">
        <v>1</v>
      </c>
      <c r="J160" s="111">
        <f t="shared" si="454"/>
        <v>0</v>
      </c>
      <c r="K160" s="112">
        <f t="shared" si="455"/>
        <v>0</v>
      </c>
      <c r="L160" s="41">
        <f t="shared" si="456"/>
        <v>0</v>
      </c>
      <c r="M160" s="143">
        <f t="shared" si="457"/>
        <v>0</v>
      </c>
      <c r="O160" s="116">
        <f>SUMIF('1. ZoR'!$C$4:$C$200,$A160,'1. ZoR'!$E$4:$E$200)</f>
        <v>0</v>
      </c>
      <c r="P160" s="23">
        <f t="shared" si="458"/>
        <v>0</v>
      </c>
      <c r="Q160" s="116">
        <f>SUMIF('2. ZoR'!$C$4:$C$200,$A160,'2. ZoR'!$E$4:$E$200)</f>
        <v>0</v>
      </c>
      <c r="R160" s="23">
        <f t="shared" si="458"/>
        <v>0</v>
      </c>
      <c r="S160" s="116">
        <f>SUMIF('3. ZoR'!$C$4:$C$200,$A160,'3. ZoR'!$E$4:$E$200)</f>
        <v>0</v>
      </c>
      <c r="T160" s="23">
        <f t="shared" si="458"/>
        <v>0</v>
      </c>
      <c r="U160" s="116">
        <f>SUMIF('4. ZoR'!$C$4:$C$200,$A160,'4. ZoR'!$E$4:$E$200)</f>
        <v>0</v>
      </c>
      <c r="V160" s="23">
        <f t="shared" si="458"/>
        <v>0</v>
      </c>
      <c r="W160" s="116">
        <f>SUMIF('5. ZoR'!$C$4:$C$200,$A160,'5. ZoR'!$E$4:$E$200)</f>
        <v>0</v>
      </c>
      <c r="X160" s="23">
        <f t="shared" si="458"/>
        <v>0</v>
      </c>
      <c r="Y160" s="116">
        <f>SUMIF('6. ZoR'!$C$4:$C$200,$A160,'6. ZoR'!$E$4:$E$200)</f>
        <v>0</v>
      </c>
      <c r="Z160" s="23">
        <f t="shared" si="458"/>
        <v>0</v>
      </c>
      <c r="AA160" s="116">
        <f>SUMIF('7. ZoR'!$C$4:$C$200,$A160,'7. ZoR'!$E$4:$E$200)</f>
        <v>0</v>
      </c>
      <c r="AB160" s="23">
        <f t="shared" si="458"/>
        <v>0</v>
      </c>
      <c r="AC160" s="116">
        <f>SUMIF('8. ZoR'!$C$4:$C$200,$A160,'8. ZoR'!$E$4:$E$200)</f>
        <v>0</v>
      </c>
      <c r="AD160" s="23">
        <f t="shared" si="458"/>
        <v>0</v>
      </c>
      <c r="AE160" s="116">
        <f>SUMIF('9. ZoR'!$C$4:$C$200,$A160,'9. ZoR'!$E$4:$E$200)</f>
        <v>0</v>
      </c>
      <c r="AF160" s="23">
        <f t="shared" si="458"/>
        <v>0</v>
      </c>
      <c r="AG160" s="116">
        <f>SUMIF('10. ZoR'!$C$4:$C$200,$A160,'10. ZoR'!$E$4:$E$200)</f>
        <v>0</v>
      </c>
      <c r="AH160" s="23">
        <f t="shared" si="458"/>
        <v>0</v>
      </c>
    </row>
    <row r="161" spans="1:34">
      <c r="B161" s="230"/>
      <c r="C161" s="219" t="str">
        <f>CONCATENATE("Celkem za"," ",C157," - ",D157)</f>
        <v xml:space="preserve">Celkem za  - </v>
      </c>
      <c r="D161" s="220"/>
      <c r="E161" s="220"/>
      <c r="F161" s="220"/>
      <c r="G161" s="221"/>
      <c r="H161" s="101">
        <f>SUM(H157:H160)</f>
        <v>0</v>
      </c>
      <c r="I161" s="139"/>
      <c r="J161" s="109">
        <f t="shared" ref="J161:Q161" si="459">SUM(J157:J160)</f>
        <v>0</v>
      </c>
      <c r="K161" s="113">
        <f t="shared" si="459"/>
        <v>0</v>
      </c>
      <c r="L161" s="43">
        <f t="shared" si="459"/>
        <v>0</v>
      </c>
      <c r="M161" s="144">
        <f t="shared" si="459"/>
        <v>0</v>
      </c>
      <c r="O161" s="115">
        <f t="shared" si="459"/>
        <v>0</v>
      </c>
      <c r="P161" s="101">
        <f t="shared" si="459"/>
        <v>0</v>
      </c>
      <c r="Q161" s="115">
        <f t="shared" si="459"/>
        <v>0</v>
      </c>
      <c r="R161" s="101">
        <f t="shared" ref="R161" si="460">SUM(R157:R160)</f>
        <v>0</v>
      </c>
      <c r="S161" s="115">
        <f>SUM(S157:S160)</f>
        <v>0</v>
      </c>
      <c r="T161" s="101">
        <f t="shared" ref="T161:V161" si="461">SUM(T157:T160)</f>
        <v>0</v>
      </c>
      <c r="U161" s="115">
        <f>SUM(U157:U160)</f>
        <v>0</v>
      </c>
      <c r="V161" s="101">
        <f t="shared" si="461"/>
        <v>0</v>
      </c>
      <c r="W161" s="115">
        <f>SUM(W157:W160)</f>
        <v>0</v>
      </c>
      <c r="X161" s="101">
        <f t="shared" ref="X161" si="462">SUM(X157:X160)</f>
        <v>0</v>
      </c>
      <c r="Y161" s="115">
        <f>SUM(Y157:Y160)</f>
        <v>0</v>
      </c>
      <c r="Z161" s="101">
        <f t="shared" ref="Z161" si="463">SUM(Z157:Z160)</f>
        <v>0</v>
      </c>
      <c r="AA161" s="115">
        <f>SUM(AA157:AA160)</f>
        <v>0</v>
      </c>
      <c r="AB161" s="101">
        <f t="shared" ref="AB161" si="464">SUM(AB157:AB160)</f>
        <v>0</v>
      </c>
      <c r="AC161" s="115">
        <f>SUM(AC157:AC160)</f>
        <v>0</v>
      </c>
      <c r="AD161" s="101">
        <f t="shared" ref="AD161" si="465">SUM(AD157:AD160)</f>
        <v>0</v>
      </c>
      <c r="AE161" s="115">
        <f>SUM(AE157:AE160)</f>
        <v>0</v>
      </c>
      <c r="AF161" s="101">
        <f t="shared" ref="AF161" si="466">SUM(AF157:AF160)</f>
        <v>0</v>
      </c>
      <c r="AG161" s="115">
        <f>SUM(AG157:AG160)</f>
        <v>0</v>
      </c>
      <c r="AH161" s="101">
        <f t="shared" ref="AH161" si="467">SUM(AH157:AH160)</f>
        <v>0</v>
      </c>
    </row>
    <row r="162" spans="1:34">
      <c r="A162" s="13" t="str">
        <f>IF(C162="","",CONCATENATE(B162,"_",C162,"_",D162,"_",E162))</f>
        <v/>
      </c>
      <c r="B162" s="230">
        <v>32</v>
      </c>
      <c r="C162" s="222"/>
      <c r="D162" s="222"/>
      <c r="E162" s="40" t="s">
        <v>2</v>
      </c>
      <c r="F162" s="41">
        <f>IF(C162="",0,IF(D162="",0,VLOOKUP(D162,Data!$B:$D,3,FALSE)))</f>
        <v>0</v>
      </c>
      <c r="G162" s="107"/>
      <c r="H162" s="23">
        <f>IF(G162="",0,F162*G162)</f>
        <v>0</v>
      </c>
      <c r="I162" s="137">
        <f>IF(OR(D162=Data!$G$3,D162=Data!$G$4,D162=Data!$G$5,D162=Data!$G$6,D162=Data!$G$7,D162=Data!$G$8,D162=Data!$G$9,D162=Data!$G$10,D162=Data!$G$11,D162=Data!$G$12,D162=Data!$G$13,D162=Data!$G$14,D162=Data!$G$15,D162=Data!$G$16,D162=Data!$G$17,D162=Data!$G$18,D162=Data!$G$19,D162=Data!$G$20,D162=Data!$G$21,D162=Data!$G$22,D162=Data!$G$23,D162=Data!$G$24,D162=Data!$G$25,D162=Data!$G$26,D162=Data!$G$27,D162=Data!$G$28,D162=Data!$G$29,D162=Data!$G$30),1,0)</f>
        <v>0</v>
      </c>
      <c r="J162" s="111">
        <f>O162+Q162+S162+U162+W162+Y162+AA162+AC162+AE162+AG162</f>
        <v>0</v>
      </c>
      <c r="K162" s="112">
        <f>G162-J162</f>
        <v>0</v>
      </c>
      <c r="L162" s="41">
        <f>P162+R162+T162+V162+X162+Z162+AB162+AD162+AF162+AH162</f>
        <v>0</v>
      </c>
      <c r="M162" s="143">
        <f>H162-L162</f>
        <v>0</v>
      </c>
      <c r="O162" s="116">
        <f>SUMIF('1. ZoR'!$C$4:$C$200,$A162,'1. ZoR'!$E$4:$E$200)</f>
        <v>0</v>
      </c>
      <c r="P162" s="23">
        <f>O162*$F162</f>
        <v>0</v>
      </c>
      <c r="Q162" s="116">
        <f>SUMIF('2. ZoR'!$C$4:$C$200,$A162,'2. ZoR'!$E$4:$E$200)</f>
        <v>0</v>
      </c>
      <c r="R162" s="23">
        <f>Q162*$F162</f>
        <v>0</v>
      </c>
      <c r="S162" s="116">
        <f>SUMIF('3. ZoR'!$C$4:$C$200,$A162,'3. ZoR'!$E$4:$E$200)</f>
        <v>0</v>
      </c>
      <c r="T162" s="23">
        <f>S162*$F162</f>
        <v>0</v>
      </c>
      <c r="U162" s="116">
        <f>SUMIF('4. ZoR'!$C$4:$C$200,$A162,'4. ZoR'!$E$4:$E$200)</f>
        <v>0</v>
      </c>
      <c r="V162" s="23">
        <f>U162*$F162</f>
        <v>0</v>
      </c>
      <c r="W162" s="116">
        <f>SUMIF('5. ZoR'!$C$4:$C$200,$A162,'5. ZoR'!$E$4:$E$200)</f>
        <v>0</v>
      </c>
      <c r="X162" s="23">
        <f>W162*$F162</f>
        <v>0</v>
      </c>
      <c r="Y162" s="116">
        <f>SUMIF('6. ZoR'!$C$4:$C$200,$A162,'6. ZoR'!$E$4:$E$200)</f>
        <v>0</v>
      </c>
      <c r="Z162" s="23">
        <f>Y162*$F162</f>
        <v>0</v>
      </c>
      <c r="AA162" s="116">
        <f>SUMIF('7. ZoR'!$C$4:$C$200,$A162,'7. ZoR'!$E$4:$E$200)</f>
        <v>0</v>
      </c>
      <c r="AB162" s="23">
        <f>AA162*$F162</f>
        <v>0</v>
      </c>
      <c r="AC162" s="116">
        <f>SUMIF('8. ZoR'!$C$4:$C$200,$A162,'8. ZoR'!$E$4:$E$200)</f>
        <v>0</v>
      </c>
      <c r="AD162" s="23">
        <f>AC162*$F162</f>
        <v>0</v>
      </c>
      <c r="AE162" s="116">
        <f>SUMIF('9. ZoR'!$C$4:$C$200,$A162,'9. ZoR'!$E$4:$E$200)</f>
        <v>0</v>
      </c>
      <c r="AF162" s="23">
        <f>AE162*$F162</f>
        <v>0</v>
      </c>
      <c r="AG162" s="116">
        <f>SUMIF('10. ZoR'!$C$4:$C$200,$A162,'10. ZoR'!$E$4:$E$200)</f>
        <v>0</v>
      </c>
      <c r="AH162" s="23">
        <f>AG162*$F162</f>
        <v>0</v>
      </c>
    </row>
    <row r="163" spans="1:34">
      <c r="A163" s="13" t="str">
        <f>IF(C162="","",CONCATENATE(B162,"_",C162,"_",D162,"_",E163))</f>
        <v/>
      </c>
      <c r="B163" s="230"/>
      <c r="C163" s="222"/>
      <c r="D163" s="222"/>
      <c r="E163" s="39" t="s">
        <v>267</v>
      </c>
      <c r="F163" s="22">
        <f>IF(C162="",0,IF(D162="",0,VLOOKUP(D162,Data!$B:$D,3,FALSE)))</f>
        <v>0</v>
      </c>
      <c r="G163" s="107"/>
      <c r="H163" s="23">
        <f t="shared" ref="H163:H165" si="468">IF(G163="",0,F163*G163)</f>
        <v>0</v>
      </c>
      <c r="I163" s="137">
        <f>IF(OR(D162=Data!$G$3,D162=Data!$G$4,D162=Data!$G$5,D162=Data!$G$6,D162=Data!$G$7,D162=Data!$G$8,D162=Data!$G$9,D162=Data!$G$10,D162=Data!$G$11,D162=Data!$G$12,D162=Data!$G$13,D162=Data!$G$14,D162=Data!$G$15,D162=Data!$G$16,D162=Data!$G$17,D162=Data!$G$18,D162=Data!$G$19,D162=Data!$G$20,D162=Data!$G$21,D162=Data!$G$22,D162=Data!$G$23,D162=Data!$G$24,D162=Data!$G$25,D162=Data!$G$26,D162=Data!$G$27,D162=Data!$G$28,D162=Data!$G$29,D162=Data!$G$30),1,0)</f>
        <v>0</v>
      </c>
      <c r="J163" s="111">
        <f t="shared" ref="J163:J165" si="469">O163+Q163+S163+U163+W163+Y163+AA163+AC163+AE163+AG163</f>
        <v>0</v>
      </c>
      <c r="K163" s="112">
        <f t="shared" ref="K163:K165" si="470">G163-J163</f>
        <v>0</v>
      </c>
      <c r="L163" s="41">
        <f t="shared" ref="L163:L165" si="471">P163+R163+T163+V163+X163+Z163+AB163+AD163+AF163+AH163</f>
        <v>0</v>
      </c>
      <c r="M163" s="143">
        <f t="shared" ref="M163:M165" si="472">H163-L163</f>
        <v>0</v>
      </c>
      <c r="O163" s="116">
        <f>SUMIF('1. ZoR'!$C$4:$C$200,$A163,'1. ZoR'!$E$4:$E$200)</f>
        <v>0</v>
      </c>
      <c r="P163" s="23">
        <f t="shared" ref="P163:AH165" si="473">O163*$F163</f>
        <v>0</v>
      </c>
      <c r="Q163" s="116">
        <f>SUMIF('2. ZoR'!$C$4:$C$200,$A163,'2. ZoR'!$E$4:$E$200)</f>
        <v>0</v>
      </c>
      <c r="R163" s="23">
        <f t="shared" si="473"/>
        <v>0</v>
      </c>
      <c r="S163" s="116">
        <f>SUMIF('3. ZoR'!$C$4:$C$200,$A163,'3. ZoR'!$E$4:$E$200)</f>
        <v>0</v>
      </c>
      <c r="T163" s="23">
        <f t="shared" si="473"/>
        <v>0</v>
      </c>
      <c r="U163" s="116">
        <f>SUMIF('4. ZoR'!$C$4:$C$200,$A163,'4. ZoR'!$E$4:$E$200)</f>
        <v>0</v>
      </c>
      <c r="V163" s="23">
        <f t="shared" si="473"/>
        <v>0</v>
      </c>
      <c r="W163" s="116">
        <f>SUMIF('5. ZoR'!$C$4:$C$200,$A163,'5. ZoR'!$E$4:$E$200)</f>
        <v>0</v>
      </c>
      <c r="X163" s="23">
        <f t="shared" si="473"/>
        <v>0</v>
      </c>
      <c r="Y163" s="116">
        <f>SUMIF('6. ZoR'!$C$4:$C$200,$A163,'6. ZoR'!$E$4:$E$200)</f>
        <v>0</v>
      </c>
      <c r="Z163" s="23">
        <f t="shared" si="473"/>
        <v>0</v>
      </c>
      <c r="AA163" s="116">
        <f>SUMIF('7. ZoR'!$C$4:$C$200,$A163,'7. ZoR'!$E$4:$E$200)</f>
        <v>0</v>
      </c>
      <c r="AB163" s="23">
        <f t="shared" si="473"/>
        <v>0</v>
      </c>
      <c r="AC163" s="116">
        <f>SUMIF('8. ZoR'!$C$4:$C$200,$A163,'8. ZoR'!$E$4:$E$200)</f>
        <v>0</v>
      </c>
      <c r="AD163" s="23">
        <f t="shared" si="473"/>
        <v>0</v>
      </c>
      <c r="AE163" s="116">
        <f>SUMIF('9. ZoR'!$C$4:$C$200,$A163,'9. ZoR'!$E$4:$E$200)</f>
        <v>0</v>
      </c>
      <c r="AF163" s="23">
        <f t="shared" si="473"/>
        <v>0</v>
      </c>
      <c r="AG163" s="116">
        <f>SUMIF('10. ZoR'!$C$4:$C$200,$A163,'10. ZoR'!$E$4:$E$200)</f>
        <v>0</v>
      </c>
      <c r="AH163" s="23">
        <f t="shared" si="473"/>
        <v>0</v>
      </c>
    </row>
    <row r="164" spans="1:34">
      <c r="A164" s="13" t="str">
        <f>IF(C162="","",CONCATENATE(B162,"_",C162,"_",D162,"_",E164))</f>
        <v/>
      </c>
      <c r="B164" s="230"/>
      <c r="C164" s="222"/>
      <c r="D164" s="222"/>
      <c r="E164" s="39" t="s">
        <v>268</v>
      </c>
      <c r="F164" s="22">
        <f>IF(C162="",0,IF(D162="",0,VLOOKUP(D162,Data!$B:$D,3,FALSE)))</f>
        <v>0</v>
      </c>
      <c r="G164" s="107"/>
      <c r="H164" s="23">
        <f t="shared" si="468"/>
        <v>0</v>
      </c>
      <c r="I164" s="137">
        <f>IF(OR(D162=Data!$G$3,D162=Data!$G$4,D162=Data!$G$5,D162=Data!$G$6,D162=Data!$G$7,D162=Data!$G$8,D162=Data!$G$9,D162=Data!$G$10,D162=Data!$G$11,D162=Data!$G$12,D162=Data!$G$13,D162=Data!$G$14,D162=Data!$G$15,D162=Data!$G$16,D162=Data!$G$17,D162=Data!$G$18,D162=Data!$G$19,D162=Data!$G$20,D162=Data!$G$21,D162=Data!$G$22,D162=Data!$G$23,D162=Data!$G$24,D162=Data!$G$25,D162=Data!$G$26,D162=Data!$G$27,D162=Data!$G$28,D162=Data!$G$29,D162=Data!$G$30),1,0)</f>
        <v>0</v>
      </c>
      <c r="J164" s="111">
        <f t="shared" si="469"/>
        <v>0</v>
      </c>
      <c r="K164" s="112">
        <f t="shared" si="470"/>
        <v>0</v>
      </c>
      <c r="L164" s="41">
        <f t="shared" si="471"/>
        <v>0</v>
      </c>
      <c r="M164" s="143">
        <f t="shared" si="472"/>
        <v>0</v>
      </c>
      <c r="O164" s="116">
        <f>SUMIF('1. ZoR'!$C$4:$C$200,$A164,'1. ZoR'!$E$4:$E$200)</f>
        <v>0</v>
      </c>
      <c r="P164" s="23">
        <f t="shared" si="473"/>
        <v>0</v>
      </c>
      <c r="Q164" s="116">
        <f>SUMIF('2. ZoR'!$C$4:$C$200,$A164,'2. ZoR'!$E$4:$E$200)</f>
        <v>0</v>
      </c>
      <c r="R164" s="23">
        <f t="shared" si="473"/>
        <v>0</v>
      </c>
      <c r="S164" s="116">
        <f>SUMIF('3. ZoR'!$C$4:$C$200,$A164,'3. ZoR'!$E$4:$E$200)</f>
        <v>0</v>
      </c>
      <c r="T164" s="23">
        <f t="shared" si="473"/>
        <v>0</v>
      </c>
      <c r="U164" s="116">
        <f>SUMIF('4. ZoR'!$C$4:$C$200,$A164,'4. ZoR'!$E$4:$E$200)</f>
        <v>0</v>
      </c>
      <c r="V164" s="23">
        <f t="shared" si="473"/>
        <v>0</v>
      </c>
      <c r="W164" s="116">
        <f>SUMIF('5. ZoR'!$C$4:$C$200,$A164,'5. ZoR'!$E$4:$E$200)</f>
        <v>0</v>
      </c>
      <c r="X164" s="23">
        <f t="shared" si="473"/>
        <v>0</v>
      </c>
      <c r="Y164" s="116">
        <f>SUMIF('6. ZoR'!$C$4:$C$200,$A164,'6. ZoR'!$E$4:$E$200)</f>
        <v>0</v>
      </c>
      <c r="Z164" s="23">
        <f t="shared" si="473"/>
        <v>0</v>
      </c>
      <c r="AA164" s="116">
        <f>SUMIF('7. ZoR'!$C$4:$C$200,$A164,'7. ZoR'!$E$4:$E$200)</f>
        <v>0</v>
      </c>
      <c r="AB164" s="23">
        <f t="shared" si="473"/>
        <v>0</v>
      </c>
      <c r="AC164" s="116">
        <f>SUMIF('8. ZoR'!$C$4:$C$200,$A164,'8. ZoR'!$E$4:$E$200)</f>
        <v>0</v>
      </c>
      <c r="AD164" s="23">
        <f t="shared" si="473"/>
        <v>0</v>
      </c>
      <c r="AE164" s="116">
        <f>SUMIF('9. ZoR'!$C$4:$C$200,$A164,'9. ZoR'!$E$4:$E$200)</f>
        <v>0</v>
      </c>
      <c r="AF164" s="23">
        <f t="shared" si="473"/>
        <v>0</v>
      </c>
      <c r="AG164" s="116">
        <f>SUMIF('10. ZoR'!$C$4:$C$200,$A164,'10. ZoR'!$E$4:$E$200)</f>
        <v>0</v>
      </c>
      <c r="AH164" s="23">
        <f t="shared" si="473"/>
        <v>0</v>
      </c>
    </row>
    <row r="165" spans="1:34">
      <c r="A165" s="13" t="str">
        <f>IF(C162="","",CONCATENATE(B162,"_",C162,"_",D162,"_",E165))</f>
        <v/>
      </c>
      <c r="B165" s="230"/>
      <c r="C165" s="222"/>
      <c r="D165" s="222"/>
      <c r="E165" s="39" t="s">
        <v>269</v>
      </c>
      <c r="F165" s="22">
        <f>IF(C162="",0,IF(D162="",0,Data!$K$8))</f>
        <v>0</v>
      </c>
      <c r="G165" s="107"/>
      <c r="H165" s="23">
        <f t="shared" si="468"/>
        <v>0</v>
      </c>
      <c r="I165" s="137">
        <v>1</v>
      </c>
      <c r="J165" s="111">
        <f t="shared" si="469"/>
        <v>0</v>
      </c>
      <c r="K165" s="112">
        <f t="shared" si="470"/>
        <v>0</v>
      </c>
      <c r="L165" s="41">
        <f t="shared" si="471"/>
        <v>0</v>
      </c>
      <c r="M165" s="143">
        <f t="shared" si="472"/>
        <v>0</v>
      </c>
      <c r="O165" s="116">
        <f>SUMIF('1. ZoR'!$C$4:$C$200,$A165,'1. ZoR'!$E$4:$E$200)</f>
        <v>0</v>
      </c>
      <c r="P165" s="23">
        <f t="shared" si="473"/>
        <v>0</v>
      </c>
      <c r="Q165" s="116">
        <f>SUMIF('2. ZoR'!$C$4:$C$200,$A165,'2. ZoR'!$E$4:$E$200)</f>
        <v>0</v>
      </c>
      <c r="R165" s="23">
        <f t="shared" si="473"/>
        <v>0</v>
      </c>
      <c r="S165" s="116">
        <f>SUMIF('3. ZoR'!$C$4:$C$200,$A165,'3. ZoR'!$E$4:$E$200)</f>
        <v>0</v>
      </c>
      <c r="T165" s="23">
        <f t="shared" si="473"/>
        <v>0</v>
      </c>
      <c r="U165" s="116">
        <f>SUMIF('4. ZoR'!$C$4:$C$200,$A165,'4. ZoR'!$E$4:$E$200)</f>
        <v>0</v>
      </c>
      <c r="V165" s="23">
        <f t="shared" si="473"/>
        <v>0</v>
      </c>
      <c r="W165" s="116">
        <f>SUMIF('5. ZoR'!$C$4:$C$200,$A165,'5. ZoR'!$E$4:$E$200)</f>
        <v>0</v>
      </c>
      <c r="X165" s="23">
        <f t="shared" si="473"/>
        <v>0</v>
      </c>
      <c r="Y165" s="116">
        <f>SUMIF('6. ZoR'!$C$4:$C$200,$A165,'6. ZoR'!$E$4:$E$200)</f>
        <v>0</v>
      </c>
      <c r="Z165" s="23">
        <f t="shared" si="473"/>
        <v>0</v>
      </c>
      <c r="AA165" s="116">
        <f>SUMIF('7. ZoR'!$C$4:$C$200,$A165,'7. ZoR'!$E$4:$E$200)</f>
        <v>0</v>
      </c>
      <c r="AB165" s="23">
        <f t="shared" si="473"/>
        <v>0</v>
      </c>
      <c r="AC165" s="116">
        <f>SUMIF('8. ZoR'!$C$4:$C$200,$A165,'8. ZoR'!$E$4:$E$200)</f>
        <v>0</v>
      </c>
      <c r="AD165" s="23">
        <f t="shared" si="473"/>
        <v>0</v>
      </c>
      <c r="AE165" s="116">
        <f>SUMIF('9. ZoR'!$C$4:$C$200,$A165,'9. ZoR'!$E$4:$E$200)</f>
        <v>0</v>
      </c>
      <c r="AF165" s="23">
        <f t="shared" si="473"/>
        <v>0</v>
      </c>
      <c r="AG165" s="116">
        <f>SUMIF('10. ZoR'!$C$4:$C$200,$A165,'10. ZoR'!$E$4:$E$200)</f>
        <v>0</v>
      </c>
      <c r="AH165" s="23">
        <f t="shared" si="473"/>
        <v>0</v>
      </c>
    </row>
    <row r="166" spans="1:34">
      <c r="B166" s="230"/>
      <c r="C166" s="219" t="str">
        <f>CONCATENATE("Celkem za"," ",C162," - ",D162)</f>
        <v xml:space="preserve">Celkem za  - </v>
      </c>
      <c r="D166" s="220"/>
      <c r="E166" s="220"/>
      <c r="F166" s="220"/>
      <c r="G166" s="221"/>
      <c r="H166" s="101">
        <f>SUM(H162:H165)</f>
        <v>0</v>
      </c>
      <c r="I166" s="139"/>
      <c r="J166" s="109">
        <f t="shared" ref="J166:Q166" si="474">SUM(J162:J165)</f>
        <v>0</v>
      </c>
      <c r="K166" s="113">
        <f t="shared" si="474"/>
        <v>0</v>
      </c>
      <c r="L166" s="43">
        <f t="shared" si="474"/>
        <v>0</v>
      </c>
      <c r="M166" s="144">
        <f t="shared" si="474"/>
        <v>0</v>
      </c>
      <c r="O166" s="115">
        <f t="shared" si="474"/>
        <v>0</v>
      </c>
      <c r="P166" s="101">
        <f t="shared" si="474"/>
        <v>0</v>
      </c>
      <c r="Q166" s="115">
        <f t="shared" si="474"/>
        <v>0</v>
      </c>
      <c r="R166" s="101">
        <f t="shared" ref="R166" si="475">SUM(R162:R165)</f>
        <v>0</v>
      </c>
      <c r="S166" s="115">
        <f>SUM(S162:S165)</f>
        <v>0</v>
      </c>
      <c r="T166" s="101">
        <f t="shared" ref="T166:V166" si="476">SUM(T162:T165)</f>
        <v>0</v>
      </c>
      <c r="U166" s="115">
        <f>SUM(U162:U165)</f>
        <v>0</v>
      </c>
      <c r="V166" s="101">
        <f t="shared" si="476"/>
        <v>0</v>
      </c>
      <c r="W166" s="115">
        <f>SUM(W162:W165)</f>
        <v>0</v>
      </c>
      <c r="X166" s="101">
        <f t="shared" ref="X166" si="477">SUM(X162:X165)</f>
        <v>0</v>
      </c>
      <c r="Y166" s="115">
        <f>SUM(Y162:Y165)</f>
        <v>0</v>
      </c>
      <c r="Z166" s="101">
        <f t="shared" ref="Z166" si="478">SUM(Z162:Z165)</f>
        <v>0</v>
      </c>
      <c r="AA166" s="115">
        <f>SUM(AA162:AA165)</f>
        <v>0</v>
      </c>
      <c r="AB166" s="101">
        <f t="shared" ref="AB166" si="479">SUM(AB162:AB165)</f>
        <v>0</v>
      </c>
      <c r="AC166" s="115">
        <f>SUM(AC162:AC165)</f>
        <v>0</v>
      </c>
      <c r="AD166" s="101">
        <f t="shared" ref="AD166" si="480">SUM(AD162:AD165)</f>
        <v>0</v>
      </c>
      <c r="AE166" s="115">
        <f>SUM(AE162:AE165)</f>
        <v>0</v>
      </c>
      <c r="AF166" s="101">
        <f t="shared" ref="AF166" si="481">SUM(AF162:AF165)</f>
        <v>0</v>
      </c>
      <c r="AG166" s="115">
        <f>SUM(AG162:AG165)</f>
        <v>0</v>
      </c>
      <c r="AH166" s="101">
        <f t="shared" ref="AH166" si="482">SUM(AH162:AH165)</f>
        <v>0</v>
      </c>
    </row>
    <row r="167" spans="1:34">
      <c r="A167" s="13" t="str">
        <f>IF(C167="","",CONCATENATE(B167,"_",C167,"_",D167,"_",E167))</f>
        <v/>
      </c>
      <c r="B167" s="230">
        <v>33</v>
      </c>
      <c r="C167" s="222"/>
      <c r="D167" s="222"/>
      <c r="E167" s="40" t="s">
        <v>2</v>
      </c>
      <c r="F167" s="41">
        <f>IF(C167="",0,IF(D167="",0,VLOOKUP(D167,Data!$B:$D,3,FALSE)))</f>
        <v>0</v>
      </c>
      <c r="G167" s="107"/>
      <c r="H167" s="23">
        <f>IF(G167="",0,F167*G167)</f>
        <v>0</v>
      </c>
      <c r="I167" s="137">
        <f>IF(OR(D167=Data!$G$3,D167=Data!$G$4,D167=Data!$G$5,D167=Data!$G$6,D167=Data!$G$7,D167=Data!$G$8,D167=Data!$G$9,D167=Data!$G$10,D167=Data!$G$11,D167=Data!$G$12,D167=Data!$G$13,D167=Data!$G$14,D167=Data!$G$15,D167=Data!$G$16,D167=Data!$G$17,D167=Data!$G$18,D167=Data!$G$19,D167=Data!$G$20,D167=Data!$G$21,D167=Data!$G$22,D167=Data!$G$23,D167=Data!$G$24,D167=Data!$G$25,D167=Data!$G$26,D167=Data!$G$27,D167=Data!$G$28,D167=Data!$G$29,D167=Data!$G$30),1,0)</f>
        <v>0</v>
      </c>
      <c r="J167" s="111">
        <f>O167+Q167+S167+U167+W167+Y167+AA167+AC167+AE167+AG167</f>
        <v>0</v>
      </c>
      <c r="K167" s="112">
        <f>G167-J167</f>
        <v>0</v>
      </c>
      <c r="L167" s="41">
        <f>P167+R167+T167+V167+X167+Z167+AB167+AD167+AF167+AH167</f>
        <v>0</v>
      </c>
      <c r="M167" s="143">
        <f>H167-L167</f>
        <v>0</v>
      </c>
      <c r="O167" s="116">
        <f>SUMIF('1. ZoR'!$C$4:$C$200,$A167,'1. ZoR'!$E$4:$E$200)</f>
        <v>0</v>
      </c>
      <c r="P167" s="23">
        <f>O167*$F167</f>
        <v>0</v>
      </c>
      <c r="Q167" s="116">
        <f>SUMIF('2. ZoR'!$C$4:$C$200,$A167,'2. ZoR'!$E$4:$E$200)</f>
        <v>0</v>
      </c>
      <c r="R167" s="23">
        <f>Q167*$F167</f>
        <v>0</v>
      </c>
      <c r="S167" s="116">
        <f>SUMIF('3. ZoR'!$C$4:$C$200,$A167,'3. ZoR'!$E$4:$E$200)</f>
        <v>0</v>
      </c>
      <c r="T167" s="23">
        <f>S167*$F167</f>
        <v>0</v>
      </c>
      <c r="U167" s="116">
        <f>SUMIF('4. ZoR'!$C$4:$C$200,$A167,'4. ZoR'!$E$4:$E$200)</f>
        <v>0</v>
      </c>
      <c r="V167" s="23">
        <f>U167*$F167</f>
        <v>0</v>
      </c>
      <c r="W167" s="116">
        <f>SUMIF('5. ZoR'!$C$4:$C$200,$A167,'5. ZoR'!$E$4:$E$200)</f>
        <v>0</v>
      </c>
      <c r="X167" s="23">
        <f>W167*$F167</f>
        <v>0</v>
      </c>
      <c r="Y167" s="116">
        <f>SUMIF('6. ZoR'!$C$4:$C$200,$A167,'6. ZoR'!$E$4:$E$200)</f>
        <v>0</v>
      </c>
      <c r="Z167" s="23">
        <f>Y167*$F167</f>
        <v>0</v>
      </c>
      <c r="AA167" s="116">
        <f>SUMIF('7. ZoR'!$C$4:$C$200,$A167,'7. ZoR'!$E$4:$E$200)</f>
        <v>0</v>
      </c>
      <c r="AB167" s="23">
        <f>AA167*$F167</f>
        <v>0</v>
      </c>
      <c r="AC167" s="116">
        <f>SUMIF('8. ZoR'!$C$4:$C$200,$A167,'8. ZoR'!$E$4:$E$200)</f>
        <v>0</v>
      </c>
      <c r="AD167" s="23">
        <f>AC167*$F167</f>
        <v>0</v>
      </c>
      <c r="AE167" s="116">
        <f>SUMIF('9. ZoR'!$C$4:$C$200,$A167,'9. ZoR'!$E$4:$E$200)</f>
        <v>0</v>
      </c>
      <c r="AF167" s="23">
        <f>AE167*$F167</f>
        <v>0</v>
      </c>
      <c r="AG167" s="116">
        <f>SUMIF('10. ZoR'!$C$4:$C$200,$A167,'10. ZoR'!$E$4:$E$200)</f>
        <v>0</v>
      </c>
      <c r="AH167" s="23">
        <f>AG167*$F167</f>
        <v>0</v>
      </c>
    </row>
    <row r="168" spans="1:34">
      <c r="A168" s="13" t="str">
        <f>IF(C167="","",CONCATENATE(B167,"_",C167,"_",D167,"_",E168))</f>
        <v/>
      </c>
      <c r="B168" s="230"/>
      <c r="C168" s="222"/>
      <c r="D168" s="222"/>
      <c r="E168" s="39" t="s">
        <v>267</v>
      </c>
      <c r="F168" s="22">
        <f>IF(C167="",0,IF(D167="",0,VLOOKUP(D167,Data!$B:$D,3,FALSE)))</f>
        <v>0</v>
      </c>
      <c r="G168" s="107"/>
      <c r="H168" s="23">
        <f t="shared" ref="H168:H170" si="483">IF(G168="",0,F168*G168)</f>
        <v>0</v>
      </c>
      <c r="I168" s="137">
        <f>IF(OR(D167=Data!$G$3,D167=Data!$G$4,D167=Data!$G$5,D167=Data!$G$6,D167=Data!$G$7,D167=Data!$G$8,D167=Data!$G$9,D167=Data!$G$10,D167=Data!$G$11,D167=Data!$G$12,D167=Data!$G$13,D167=Data!$G$14,D167=Data!$G$15,D167=Data!$G$16,D167=Data!$G$17,D167=Data!$G$18,D167=Data!$G$19,D167=Data!$G$20,D167=Data!$G$21,D167=Data!$G$22,D167=Data!$G$23,D167=Data!$G$24,D167=Data!$G$25,D167=Data!$G$26,D167=Data!$G$27,D167=Data!$G$28,D167=Data!$G$29,D167=Data!$G$30),1,0)</f>
        <v>0</v>
      </c>
      <c r="J168" s="111">
        <f t="shared" ref="J168:J170" si="484">O168+Q168+S168+U168+W168+Y168+AA168+AC168+AE168+AG168</f>
        <v>0</v>
      </c>
      <c r="K168" s="112">
        <f t="shared" ref="K168:K170" si="485">G168-J168</f>
        <v>0</v>
      </c>
      <c r="L168" s="41">
        <f t="shared" ref="L168:L170" si="486">P168+R168+T168+V168+X168+Z168+AB168+AD168+AF168+AH168</f>
        <v>0</v>
      </c>
      <c r="M168" s="143">
        <f t="shared" ref="M168:M170" si="487">H168-L168</f>
        <v>0</v>
      </c>
      <c r="O168" s="116">
        <f>SUMIF('1. ZoR'!$C$4:$C$200,$A168,'1. ZoR'!$E$4:$E$200)</f>
        <v>0</v>
      </c>
      <c r="P168" s="23">
        <f t="shared" ref="P168:AH170" si="488">O168*$F168</f>
        <v>0</v>
      </c>
      <c r="Q168" s="116">
        <f>SUMIF('2. ZoR'!$C$4:$C$200,$A168,'2. ZoR'!$E$4:$E$200)</f>
        <v>0</v>
      </c>
      <c r="R168" s="23">
        <f t="shared" si="488"/>
        <v>0</v>
      </c>
      <c r="S168" s="116">
        <f>SUMIF('3. ZoR'!$C$4:$C$200,$A168,'3. ZoR'!$E$4:$E$200)</f>
        <v>0</v>
      </c>
      <c r="T168" s="23">
        <f t="shared" si="488"/>
        <v>0</v>
      </c>
      <c r="U168" s="116">
        <f>SUMIF('4. ZoR'!$C$4:$C$200,$A168,'4. ZoR'!$E$4:$E$200)</f>
        <v>0</v>
      </c>
      <c r="V168" s="23">
        <f t="shared" si="488"/>
        <v>0</v>
      </c>
      <c r="W168" s="116">
        <f>SUMIF('5. ZoR'!$C$4:$C$200,$A168,'5. ZoR'!$E$4:$E$200)</f>
        <v>0</v>
      </c>
      <c r="X168" s="23">
        <f t="shared" si="488"/>
        <v>0</v>
      </c>
      <c r="Y168" s="116">
        <f>SUMIF('6. ZoR'!$C$4:$C$200,$A168,'6. ZoR'!$E$4:$E$200)</f>
        <v>0</v>
      </c>
      <c r="Z168" s="23">
        <f t="shared" si="488"/>
        <v>0</v>
      </c>
      <c r="AA168" s="116">
        <f>SUMIF('7. ZoR'!$C$4:$C$200,$A168,'7. ZoR'!$E$4:$E$200)</f>
        <v>0</v>
      </c>
      <c r="AB168" s="23">
        <f t="shared" si="488"/>
        <v>0</v>
      </c>
      <c r="AC168" s="116">
        <f>SUMIF('8. ZoR'!$C$4:$C$200,$A168,'8. ZoR'!$E$4:$E$200)</f>
        <v>0</v>
      </c>
      <c r="AD168" s="23">
        <f t="shared" si="488"/>
        <v>0</v>
      </c>
      <c r="AE168" s="116">
        <f>SUMIF('9. ZoR'!$C$4:$C$200,$A168,'9. ZoR'!$E$4:$E$200)</f>
        <v>0</v>
      </c>
      <c r="AF168" s="23">
        <f t="shared" si="488"/>
        <v>0</v>
      </c>
      <c r="AG168" s="116">
        <f>SUMIF('10. ZoR'!$C$4:$C$200,$A168,'10. ZoR'!$E$4:$E$200)</f>
        <v>0</v>
      </c>
      <c r="AH168" s="23">
        <f t="shared" si="488"/>
        <v>0</v>
      </c>
    </row>
    <row r="169" spans="1:34">
      <c r="A169" s="13" t="str">
        <f>IF(C167="","",CONCATENATE(B167,"_",C167,"_",D167,"_",E169))</f>
        <v/>
      </c>
      <c r="B169" s="230"/>
      <c r="C169" s="222"/>
      <c r="D169" s="222"/>
      <c r="E169" s="39" t="s">
        <v>268</v>
      </c>
      <c r="F169" s="22">
        <f>IF(C167="",0,IF(D167="",0,VLOOKUP(D167,Data!$B:$D,3,FALSE)))</f>
        <v>0</v>
      </c>
      <c r="G169" s="107"/>
      <c r="H169" s="23">
        <f t="shared" si="483"/>
        <v>0</v>
      </c>
      <c r="I169" s="137">
        <f>IF(OR(D167=Data!$G$3,D167=Data!$G$4,D167=Data!$G$5,D167=Data!$G$6,D167=Data!$G$7,D167=Data!$G$8,D167=Data!$G$9,D167=Data!$G$10,D167=Data!$G$11,D167=Data!$G$12,D167=Data!$G$13,D167=Data!$G$14,D167=Data!$G$15,D167=Data!$G$16,D167=Data!$G$17,D167=Data!$G$18,D167=Data!$G$19,D167=Data!$G$20,D167=Data!$G$21,D167=Data!$G$22,D167=Data!$G$23,D167=Data!$G$24,D167=Data!$G$25,D167=Data!$G$26,D167=Data!$G$27,D167=Data!$G$28,D167=Data!$G$29,D167=Data!$G$30),1,0)</f>
        <v>0</v>
      </c>
      <c r="J169" s="111">
        <f t="shared" si="484"/>
        <v>0</v>
      </c>
      <c r="K169" s="112">
        <f t="shared" si="485"/>
        <v>0</v>
      </c>
      <c r="L169" s="41">
        <f t="shared" si="486"/>
        <v>0</v>
      </c>
      <c r="M169" s="143">
        <f t="shared" si="487"/>
        <v>0</v>
      </c>
      <c r="O169" s="116">
        <f>SUMIF('1. ZoR'!$C$4:$C$200,$A169,'1. ZoR'!$E$4:$E$200)</f>
        <v>0</v>
      </c>
      <c r="P169" s="23">
        <f t="shared" si="488"/>
        <v>0</v>
      </c>
      <c r="Q169" s="116">
        <f>SUMIF('2. ZoR'!$C$4:$C$200,$A169,'2. ZoR'!$E$4:$E$200)</f>
        <v>0</v>
      </c>
      <c r="R169" s="23">
        <f t="shared" si="488"/>
        <v>0</v>
      </c>
      <c r="S169" s="116">
        <f>SUMIF('3. ZoR'!$C$4:$C$200,$A169,'3. ZoR'!$E$4:$E$200)</f>
        <v>0</v>
      </c>
      <c r="T169" s="23">
        <f t="shared" si="488"/>
        <v>0</v>
      </c>
      <c r="U169" s="116">
        <f>SUMIF('4. ZoR'!$C$4:$C$200,$A169,'4. ZoR'!$E$4:$E$200)</f>
        <v>0</v>
      </c>
      <c r="V169" s="23">
        <f t="shared" si="488"/>
        <v>0</v>
      </c>
      <c r="W169" s="116">
        <f>SUMIF('5. ZoR'!$C$4:$C$200,$A169,'5. ZoR'!$E$4:$E$200)</f>
        <v>0</v>
      </c>
      <c r="X169" s="23">
        <f t="shared" si="488"/>
        <v>0</v>
      </c>
      <c r="Y169" s="116">
        <f>SUMIF('6. ZoR'!$C$4:$C$200,$A169,'6. ZoR'!$E$4:$E$200)</f>
        <v>0</v>
      </c>
      <c r="Z169" s="23">
        <f t="shared" si="488"/>
        <v>0</v>
      </c>
      <c r="AA169" s="116">
        <f>SUMIF('7. ZoR'!$C$4:$C$200,$A169,'7. ZoR'!$E$4:$E$200)</f>
        <v>0</v>
      </c>
      <c r="AB169" s="23">
        <f t="shared" si="488"/>
        <v>0</v>
      </c>
      <c r="AC169" s="116">
        <f>SUMIF('8. ZoR'!$C$4:$C$200,$A169,'8. ZoR'!$E$4:$E$200)</f>
        <v>0</v>
      </c>
      <c r="AD169" s="23">
        <f t="shared" si="488"/>
        <v>0</v>
      </c>
      <c r="AE169" s="116">
        <f>SUMIF('9. ZoR'!$C$4:$C$200,$A169,'9. ZoR'!$E$4:$E$200)</f>
        <v>0</v>
      </c>
      <c r="AF169" s="23">
        <f t="shared" si="488"/>
        <v>0</v>
      </c>
      <c r="AG169" s="116">
        <f>SUMIF('10. ZoR'!$C$4:$C$200,$A169,'10. ZoR'!$E$4:$E$200)</f>
        <v>0</v>
      </c>
      <c r="AH169" s="23">
        <f t="shared" si="488"/>
        <v>0</v>
      </c>
    </row>
    <row r="170" spans="1:34">
      <c r="A170" s="13" t="str">
        <f>IF(C167="","",CONCATENATE(B167,"_",C167,"_",D167,"_",E170))</f>
        <v/>
      </c>
      <c r="B170" s="230"/>
      <c r="C170" s="222"/>
      <c r="D170" s="222"/>
      <c r="E170" s="39" t="s">
        <v>269</v>
      </c>
      <c r="F170" s="22">
        <f>IF(C167="",0,IF(D167="",0,Data!$K$8))</f>
        <v>0</v>
      </c>
      <c r="G170" s="107"/>
      <c r="H170" s="23">
        <f t="shared" si="483"/>
        <v>0</v>
      </c>
      <c r="I170" s="137">
        <v>1</v>
      </c>
      <c r="J170" s="111">
        <f t="shared" si="484"/>
        <v>0</v>
      </c>
      <c r="K170" s="112">
        <f t="shared" si="485"/>
        <v>0</v>
      </c>
      <c r="L170" s="41">
        <f t="shared" si="486"/>
        <v>0</v>
      </c>
      <c r="M170" s="143">
        <f t="shared" si="487"/>
        <v>0</v>
      </c>
      <c r="O170" s="116">
        <f>SUMIF('1. ZoR'!$C$4:$C$200,$A170,'1. ZoR'!$E$4:$E$200)</f>
        <v>0</v>
      </c>
      <c r="P170" s="23">
        <f t="shared" si="488"/>
        <v>0</v>
      </c>
      <c r="Q170" s="116">
        <f>SUMIF('2. ZoR'!$C$4:$C$200,$A170,'2. ZoR'!$E$4:$E$200)</f>
        <v>0</v>
      </c>
      <c r="R170" s="23">
        <f t="shared" si="488"/>
        <v>0</v>
      </c>
      <c r="S170" s="116">
        <f>SUMIF('3. ZoR'!$C$4:$C$200,$A170,'3. ZoR'!$E$4:$E$200)</f>
        <v>0</v>
      </c>
      <c r="T170" s="23">
        <f t="shared" si="488"/>
        <v>0</v>
      </c>
      <c r="U170" s="116">
        <f>SUMIF('4. ZoR'!$C$4:$C$200,$A170,'4. ZoR'!$E$4:$E$200)</f>
        <v>0</v>
      </c>
      <c r="V170" s="23">
        <f t="shared" si="488"/>
        <v>0</v>
      </c>
      <c r="W170" s="116">
        <f>SUMIF('5. ZoR'!$C$4:$C$200,$A170,'5. ZoR'!$E$4:$E$200)</f>
        <v>0</v>
      </c>
      <c r="X170" s="23">
        <f t="shared" si="488"/>
        <v>0</v>
      </c>
      <c r="Y170" s="116">
        <f>SUMIF('6. ZoR'!$C$4:$C$200,$A170,'6. ZoR'!$E$4:$E$200)</f>
        <v>0</v>
      </c>
      <c r="Z170" s="23">
        <f t="shared" si="488"/>
        <v>0</v>
      </c>
      <c r="AA170" s="116">
        <f>SUMIF('7. ZoR'!$C$4:$C$200,$A170,'7. ZoR'!$E$4:$E$200)</f>
        <v>0</v>
      </c>
      <c r="AB170" s="23">
        <f t="shared" si="488"/>
        <v>0</v>
      </c>
      <c r="AC170" s="116">
        <f>SUMIF('8. ZoR'!$C$4:$C$200,$A170,'8. ZoR'!$E$4:$E$200)</f>
        <v>0</v>
      </c>
      <c r="AD170" s="23">
        <f t="shared" si="488"/>
        <v>0</v>
      </c>
      <c r="AE170" s="116">
        <f>SUMIF('9. ZoR'!$C$4:$C$200,$A170,'9. ZoR'!$E$4:$E$200)</f>
        <v>0</v>
      </c>
      <c r="AF170" s="23">
        <f t="shared" si="488"/>
        <v>0</v>
      </c>
      <c r="AG170" s="116">
        <f>SUMIF('10. ZoR'!$C$4:$C$200,$A170,'10. ZoR'!$E$4:$E$200)</f>
        <v>0</v>
      </c>
      <c r="AH170" s="23">
        <f t="shared" si="488"/>
        <v>0</v>
      </c>
    </row>
    <row r="171" spans="1:34">
      <c r="B171" s="230"/>
      <c r="C171" s="219" t="str">
        <f>CONCATENATE("Celkem za"," ",C167," - ",D167)</f>
        <v xml:space="preserve">Celkem za  - </v>
      </c>
      <c r="D171" s="220"/>
      <c r="E171" s="220"/>
      <c r="F171" s="220"/>
      <c r="G171" s="221"/>
      <c r="H171" s="101">
        <f>SUM(H167:H170)</f>
        <v>0</v>
      </c>
      <c r="I171" s="139"/>
      <c r="J171" s="109">
        <f t="shared" ref="J171:Q171" si="489">SUM(J167:J170)</f>
        <v>0</v>
      </c>
      <c r="K171" s="113">
        <f t="shared" si="489"/>
        <v>0</v>
      </c>
      <c r="L171" s="43">
        <f t="shared" si="489"/>
        <v>0</v>
      </c>
      <c r="M171" s="144">
        <f t="shared" si="489"/>
        <v>0</v>
      </c>
      <c r="O171" s="115">
        <f t="shared" si="489"/>
        <v>0</v>
      </c>
      <c r="P171" s="101">
        <f t="shared" si="489"/>
        <v>0</v>
      </c>
      <c r="Q171" s="115">
        <f t="shared" si="489"/>
        <v>0</v>
      </c>
      <c r="R171" s="101">
        <f t="shared" ref="R171" si="490">SUM(R167:R170)</f>
        <v>0</v>
      </c>
      <c r="S171" s="115">
        <f>SUM(S167:S170)</f>
        <v>0</v>
      </c>
      <c r="T171" s="101">
        <f t="shared" ref="T171:V171" si="491">SUM(T167:T170)</f>
        <v>0</v>
      </c>
      <c r="U171" s="115">
        <f>SUM(U167:U170)</f>
        <v>0</v>
      </c>
      <c r="V171" s="101">
        <f t="shared" si="491"/>
        <v>0</v>
      </c>
      <c r="W171" s="115">
        <f>SUM(W167:W170)</f>
        <v>0</v>
      </c>
      <c r="X171" s="101">
        <f t="shared" ref="X171" si="492">SUM(X167:X170)</f>
        <v>0</v>
      </c>
      <c r="Y171" s="115">
        <f>SUM(Y167:Y170)</f>
        <v>0</v>
      </c>
      <c r="Z171" s="101">
        <f t="shared" ref="Z171" si="493">SUM(Z167:Z170)</f>
        <v>0</v>
      </c>
      <c r="AA171" s="115">
        <f>SUM(AA167:AA170)</f>
        <v>0</v>
      </c>
      <c r="AB171" s="101">
        <f t="shared" ref="AB171" si="494">SUM(AB167:AB170)</f>
        <v>0</v>
      </c>
      <c r="AC171" s="115">
        <f>SUM(AC167:AC170)</f>
        <v>0</v>
      </c>
      <c r="AD171" s="101">
        <f t="shared" ref="AD171" si="495">SUM(AD167:AD170)</f>
        <v>0</v>
      </c>
      <c r="AE171" s="115">
        <f>SUM(AE167:AE170)</f>
        <v>0</v>
      </c>
      <c r="AF171" s="101">
        <f t="shared" ref="AF171" si="496">SUM(AF167:AF170)</f>
        <v>0</v>
      </c>
      <c r="AG171" s="115">
        <f>SUM(AG167:AG170)</f>
        <v>0</v>
      </c>
      <c r="AH171" s="101">
        <f t="shared" ref="AH171" si="497">SUM(AH167:AH170)</f>
        <v>0</v>
      </c>
    </row>
    <row r="172" spans="1:34">
      <c r="A172" s="13" t="str">
        <f>IF(C172="","",CONCATENATE(B172,"_",C172,"_",D172,"_",E172))</f>
        <v/>
      </c>
      <c r="B172" s="230">
        <v>34</v>
      </c>
      <c r="C172" s="222"/>
      <c r="D172" s="222"/>
      <c r="E172" s="40" t="s">
        <v>2</v>
      </c>
      <c r="F172" s="41">
        <f>IF(C172="",0,IF(D172="",0,VLOOKUP(D172,Data!$B:$D,3,FALSE)))</f>
        <v>0</v>
      </c>
      <c r="G172" s="107"/>
      <c r="H172" s="23">
        <f>IF(G172="",0,F172*G172)</f>
        <v>0</v>
      </c>
      <c r="I172" s="137">
        <f>IF(OR(D172=Data!$G$3,D172=Data!$G$4,D172=Data!$G$5,D172=Data!$G$6,D172=Data!$G$7,D172=Data!$G$8,D172=Data!$G$9,D172=Data!$G$10,D172=Data!$G$11,D172=Data!$G$12,D172=Data!$G$13,D172=Data!$G$14,D172=Data!$G$15,D172=Data!$G$16,D172=Data!$G$17,D172=Data!$G$18,D172=Data!$G$19,D172=Data!$G$20,D172=Data!$G$21,D172=Data!$G$22,D172=Data!$G$23,D172=Data!$G$24,D172=Data!$G$25,D172=Data!$G$26,D172=Data!$G$27,D172=Data!$G$28,D172=Data!$G$29,D172=Data!$G$30),1,0)</f>
        <v>0</v>
      </c>
      <c r="J172" s="111">
        <f>O172+Q172+S172+U172+W172+Y172+AA172+AC172+AE172+AG172</f>
        <v>0</v>
      </c>
      <c r="K172" s="112">
        <f>G172-J172</f>
        <v>0</v>
      </c>
      <c r="L172" s="41">
        <f>P172+R172+T172+V172+X172+Z172+AB172+AD172+AF172+AH172</f>
        <v>0</v>
      </c>
      <c r="M172" s="143">
        <f>H172-L172</f>
        <v>0</v>
      </c>
      <c r="O172" s="116">
        <f>SUMIF('1. ZoR'!$C$4:$C$200,$A172,'1. ZoR'!$E$4:$E$200)</f>
        <v>0</v>
      </c>
      <c r="P172" s="23">
        <f>O172*$F172</f>
        <v>0</v>
      </c>
      <c r="Q172" s="116">
        <f>SUMIF('2. ZoR'!$C$4:$C$200,$A172,'2. ZoR'!$E$4:$E$200)</f>
        <v>0</v>
      </c>
      <c r="R172" s="23">
        <f>Q172*$F172</f>
        <v>0</v>
      </c>
      <c r="S172" s="116">
        <f>SUMIF('3. ZoR'!$C$4:$C$200,$A172,'3. ZoR'!$E$4:$E$200)</f>
        <v>0</v>
      </c>
      <c r="T172" s="23">
        <f>S172*$F172</f>
        <v>0</v>
      </c>
      <c r="U172" s="116">
        <f>SUMIF('4. ZoR'!$C$4:$C$200,$A172,'4. ZoR'!$E$4:$E$200)</f>
        <v>0</v>
      </c>
      <c r="V172" s="23">
        <f>U172*$F172</f>
        <v>0</v>
      </c>
      <c r="W172" s="116">
        <f>SUMIF('5. ZoR'!$C$4:$C$200,$A172,'5. ZoR'!$E$4:$E$200)</f>
        <v>0</v>
      </c>
      <c r="X172" s="23">
        <f>W172*$F172</f>
        <v>0</v>
      </c>
      <c r="Y172" s="116">
        <f>SUMIF('6. ZoR'!$C$4:$C$200,$A172,'6. ZoR'!$E$4:$E$200)</f>
        <v>0</v>
      </c>
      <c r="Z172" s="23">
        <f>Y172*$F172</f>
        <v>0</v>
      </c>
      <c r="AA172" s="116">
        <f>SUMIF('7. ZoR'!$C$4:$C$200,$A172,'7. ZoR'!$E$4:$E$200)</f>
        <v>0</v>
      </c>
      <c r="AB172" s="23">
        <f>AA172*$F172</f>
        <v>0</v>
      </c>
      <c r="AC172" s="116">
        <f>SUMIF('8. ZoR'!$C$4:$C$200,$A172,'8. ZoR'!$E$4:$E$200)</f>
        <v>0</v>
      </c>
      <c r="AD172" s="23">
        <f>AC172*$F172</f>
        <v>0</v>
      </c>
      <c r="AE172" s="116">
        <f>SUMIF('9. ZoR'!$C$4:$C$200,$A172,'9. ZoR'!$E$4:$E$200)</f>
        <v>0</v>
      </c>
      <c r="AF172" s="23">
        <f>AE172*$F172</f>
        <v>0</v>
      </c>
      <c r="AG172" s="116">
        <f>SUMIF('10. ZoR'!$C$4:$C$200,$A172,'10. ZoR'!$E$4:$E$200)</f>
        <v>0</v>
      </c>
      <c r="AH172" s="23">
        <f>AG172*$F172</f>
        <v>0</v>
      </c>
    </row>
    <row r="173" spans="1:34">
      <c r="A173" s="13" t="str">
        <f>IF(C172="","",CONCATENATE(B172,"_",C172,"_",D172,"_",E173))</f>
        <v/>
      </c>
      <c r="B173" s="230"/>
      <c r="C173" s="222"/>
      <c r="D173" s="222"/>
      <c r="E173" s="39" t="s">
        <v>267</v>
      </c>
      <c r="F173" s="22">
        <f>IF(C172="",0,IF(D172="",0,VLOOKUP(D172,Data!$B:$D,3,FALSE)))</f>
        <v>0</v>
      </c>
      <c r="G173" s="107"/>
      <c r="H173" s="23">
        <f t="shared" ref="H173:H175" si="498">IF(G173="",0,F173*G173)</f>
        <v>0</v>
      </c>
      <c r="I173" s="137">
        <f>IF(OR(D172=Data!$G$3,D172=Data!$G$4,D172=Data!$G$5,D172=Data!$G$6,D172=Data!$G$7,D172=Data!$G$8,D172=Data!$G$9,D172=Data!$G$10,D172=Data!$G$11,D172=Data!$G$12,D172=Data!$G$13,D172=Data!$G$14,D172=Data!$G$15,D172=Data!$G$16,D172=Data!$G$17,D172=Data!$G$18,D172=Data!$G$19,D172=Data!$G$20,D172=Data!$G$21,D172=Data!$G$22,D172=Data!$G$23,D172=Data!$G$24,D172=Data!$G$25,D172=Data!$G$26,D172=Data!$G$27,D172=Data!$G$28,D172=Data!$G$29,D172=Data!$G$30),1,0)</f>
        <v>0</v>
      </c>
      <c r="J173" s="111">
        <f t="shared" ref="J173:J175" si="499">O173+Q173+S173+U173+W173+Y173+AA173+AC173+AE173+AG173</f>
        <v>0</v>
      </c>
      <c r="K173" s="112">
        <f t="shared" ref="K173:K175" si="500">G173-J173</f>
        <v>0</v>
      </c>
      <c r="L173" s="41">
        <f t="shared" ref="L173:L175" si="501">P173+R173+T173+V173+X173+Z173+AB173+AD173+AF173+AH173</f>
        <v>0</v>
      </c>
      <c r="M173" s="143">
        <f t="shared" ref="M173:M175" si="502">H173-L173</f>
        <v>0</v>
      </c>
      <c r="O173" s="116">
        <f>SUMIF('1. ZoR'!$C$4:$C$200,$A173,'1. ZoR'!$E$4:$E$200)</f>
        <v>0</v>
      </c>
      <c r="P173" s="23">
        <f t="shared" ref="P173:AH175" si="503">O173*$F173</f>
        <v>0</v>
      </c>
      <c r="Q173" s="116">
        <f>SUMIF('2. ZoR'!$C$4:$C$200,$A173,'2. ZoR'!$E$4:$E$200)</f>
        <v>0</v>
      </c>
      <c r="R173" s="23">
        <f t="shared" si="503"/>
        <v>0</v>
      </c>
      <c r="S173" s="116">
        <f>SUMIF('3. ZoR'!$C$4:$C$200,$A173,'3. ZoR'!$E$4:$E$200)</f>
        <v>0</v>
      </c>
      <c r="T173" s="23">
        <f t="shared" si="503"/>
        <v>0</v>
      </c>
      <c r="U173" s="116">
        <f>SUMIF('4. ZoR'!$C$4:$C$200,$A173,'4. ZoR'!$E$4:$E$200)</f>
        <v>0</v>
      </c>
      <c r="V173" s="23">
        <f t="shared" si="503"/>
        <v>0</v>
      </c>
      <c r="W173" s="116">
        <f>SUMIF('5. ZoR'!$C$4:$C$200,$A173,'5. ZoR'!$E$4:$E$200)</f>
        <v>0</v>
      </c>
      <c r="X173" s="23">
        <f t="shared" si="503"/>
        <v>0</v>
      </c>
      <c r="Y173" s="116">
        <f>SUMIF('6. ZoR'!$C$4:$C$200,$A173,'6. ZoR'!$E$4:$E$200)</f>
        <v>0</v>
      </c>
      <c r="Z173" s="23">
        <f t="shared" si="503"/>
        <v>0</v>
      </c>
      <c r="AA173" s="116">
        <f>SUMIF('7. ZoR'!$C$4:$C$200,$A173,'7. ZoR'!$E$4:$E$200)</f>
        <v>0</v>
      </c>
      <c r="AB173" s="23">
        <f t="shared" si="503"/>
        <v>0</v>
      </c>
      <c r="AC173" s="116">
        <f>SUMIF('8. ZoR'!$C$4:$C$200,$A173,'8. ZoR'!$E$4:$E$200)</f>
        <v>0</v>
      </c>
      <c r="AD173" s="23">
        <f t="shared" si="503"/>
        <v>0</v>
      </c>
      <c r="AE173" s="116">
        <f>SUMIF('9. ZoR'!$C$4:$C$200,$A173,'9. ZoR'!$E$4:$E$200)</f>
        <v>0</v>
      </c>
      <c r="AF173" s="23">
        <f t="shared" si="503"/>
        <v>0</v>
      </c>
      <c r="AG173" s="116">
        <f>SUMIF('10. ZoR'!$C$4:$C$200,$A173,'10. ZoR'!$E$4:$E$200)</f>
        <v>0</v>
      </c>
      <c r="AH173" s="23">
        <f t="shared" si="503"/>
        <v>0</v>
      </c>
    </row>
    <row r="174" spans="1:34">
      <c r="A174" s="13" t="str">
        <f>IF(C172="","",CONCATENATE(B172,"_",C172,"_",D172,"_",E174))</f>
        <v/>
      </c>
      <c r="B174" s="230"/>
      <c r="C174" s="222"/>
      <c r="D174" s="222"/>
      <c r="E174" s="39" t="s">
        <v>268</v>
      </c>
      <c r="F174" s="22">
        <f>IF(C172="",0,IF(D172="",0,VLOOKUP(D172,Data!$B:$D,3,FALSE)))</f>
        <v>0</v>
      </c>
      <c r="G174" s="107"/>
      <c r="H174" s="23">
        <f t="shared" si="498"/>
        <v>0</v>
      </c>
      <c r="I174" s="137">
        <f>IF(OR(D172=Data!$G$3,D172=Data!$G$4,D172=Data!$G$5,D172=Data!$G$6,D172=Data!$G$7,D172=Data!$G$8,D172=Data!$G$9,D172=Data!$G$10,D172=Data!$G$11,D172=Data!$G$12,D172=Data!$G$13,D172=Data!$G$14,D172=Data!$G$15,D172=Data!$G$16,D172=Data!$G$17,D172=Data!$G$18,D172=Data!$G$19,D172=Data!$G$20,D172=Data!$G$21,D172=Data!$G$22,D172=Data!$G$23,D172=Data!$G$24,D172=Data!$G$25,D172=Data!$G$26,D172=Data!$G$27,D172=Data!$G$28,D172=Data!$G$29,D172=Data!$G$30),1,0)</f>
        <v>0</v>
      </c>
      <c r="J174" s="111">
        <f t="shared" si="499"/>
        <v>0</v>
      </c>
      <c r="K174" s="112">
        <f t="shared" si="500"/>
        <v>0</v>
      </c>
      <c r="L174" s="41">
        <f t="shared" si="501"/>
        <v>0</v>
      </c>
      <c r="M174" s="143">
        <f t="shared" si="502"/>
        <v>0</v>
      </c>
      <c r="O174" s="116">
        <f>SUMIF('1. ZoR'!$C$4:$C$200,$A174,'1. ZoR'!$E$4:$E$200)</f>
        <v>0</v>
      </c>
      <c r="P174" s="23">
        <f t="shared" si="503"/>
        <v>0</v>
      </c>
      <c r="Q174" s="116">
        <f>SUMIF('2. ZoR'!$C$4:$C$200,$A174,'2. ZoR'!$E$4:$E$200)</f>
        <v>0</v>
      </c>
      <c r="R174" s="23">
        <f t="shared" si="503"/>
        <v>0</v>
      </c>
      <c r="S174" s="116">
        <f>SUMIF('3. ZoR'!$C$4:$C$200,$A174,'3. ZoR'!$E$4:$E$200)</f>
        <v>0</v>
      </c>
      <c r="T174" s="23">
        <f t="shared" si="503"/>
        <v>0</v>
      </c>
      <c r="U174" s="116">
        <f>SUMIF('4. ZoR'!$C$4:$C$200,$A174,'4. ZoR'!$E$4:$E$200)</f>
        <v>0</v>
      </c>
      <c r="V174" s="23">
        <f t="shared" si="503"/>
        <v>0</v>
      </c>
      <c r="W174" s="116">
        <f>SUMIF('5. ZoR'!$C$4:$C$200,$A174,'5. ZoR'!$E$4:$E$200)</f>
        <v>0</v>
      </c>
      <c r="X174" s="23">
        <f t="shared" si="503"/>
        <v>0</v>
      </c>
      <c r="Y174" s="116">
        <f>SUMIF('6. ZoR'!$C$4:$C$200,$A174,'6. ZoR'!$E$4:$E$200)</f>
        <v>0</v>
      </c>
      <c r="Z174" s="23">
        <f t="shared" si="503"/>
        <v>0</v>
      </c>
      <c r="AA174" s="116">
        <f>SUMIF('7. ZoR'!$C$4:$C$200,$A174,'7. ZoR'!$E$4:$E$200)</f>
        <v>0</v>
      </c>
      <c r="AB174" s="23">
        <f t="shared" si="503"/>
        <v>0</v>
      </c>
      <c r="AC174" s="116">
        <f>SUMIF('8. ZoR'!$C$4:$C$200,$A174,'8. ZoR'!$E$4:$E$200)</f>
        <v>0</v>
      </c>
      <c r="AD174" s="23">
        <f t="shared" si="503"/>
        <v>0</v>
      </c>
      <c r="AE174" s="116">
        <f>SUMIF('9. ZoR'!$C$4:$C$200,$A174,'9. ZoR'!$E$4:$E$200)</f>
        <v>0</v>
      </c>
      <c r="AF174" s="23">
        <f t="shared" si="503"/>
        <v>0</v>
      </c>
      <c r="AG174" s="116">
        <f>SUMIF('10. ZoR'!$C$4:$C$200,$A174,'10. ZoR'!$E$4:$E$200)</f>
        <v>0</v>
      </c>
      <c r="AH174" s="23">
        <f t="shared" si="503"/>
        <v>0</v>
      </c>
    </row>
    <row r="175" spans="1:34">
      <c r="A175" s="13" t="str">
        <f>IF(C172="","",CONCATENATE(B172,"_",C172,"_",D172,"_",E175))</f>
        <v/>
      </c>
      <c r="B175" s="230"/>
      <c r="C175" s="222"/>
      <c r="D175" s="222"/>
      <c r="E175" s="39" t="s">
        <v>269</v>
      </c>
      <c r="F175" s="22">
        <f>IF(C172="",0,IF(D172="",0,Data!$K$8))</f>
        <v>0</v>
      </c>
      <c r="G175" s="107"/>
      <c r="H175" s="23">
        <f t="shared" si="498"/>
        <v>0</v>
      </c>
      <c r="I175" s="137">
        <v>1</v>
      </c>
      <c r="J175" s="111">
        <f t="shared" si="499"/>
        <v>0</v>
      </c>
      <c r="K175" s="112">
        <f t="shared" si="500"/>
        <v>0</v>
      </c>
      <c r="L175" s="41">
        <f t="shared" si="501"/>
        <v>0</v>
      </c>
      <c r="M175" s="143">
        <f t="shared" si="502"/>
        <v>0</v>
      </c>
      <c r="O175" s="116">
        <f>SUMIF('1. ZoR'!$C$4:$C$200,$A175,'1. ZoR'!$E$4:$E$200)</f>
        <v>0</v>
      </c>
      <c r="P175" s="23">
        <f t="shared" si="503"/>
        <v>0</v>
      </c>
      <c r="Q175" s="116">
        <f>SUMIF('2. ZoR'!$C$4:$C$200,$A175,'2. ZoR'!$E$4:$E$200)</f>
        <v>0</v>
      </c>
      <c r="R175" s="23">
        <f t="shared" si="503"/>
        <v>0</v>
      </c>
      <c r="S175" s="116">
        <f>SUMIF('3. ZoR'!$C$4:$C$200,$A175,'3. ZoR'!$E$4:$E$200)</f>
        <v>0</v>
      </c>
      <c r="T175" s="23">
        <f t="shared" si="503"/>
        <v>0</v>
      </c>
      <c r="U175" s="116">
        <f>SUMIF('4. ZoR'!$C$4:$C$200,$A175,'4. ZoR'!$E$4:$E$200)</f>
        <v>0</v>
      </c>
      <c r="V175" s="23">
        <f t="shared" si="503"/>
        <v>0</v>
      </c>
      <c r="W175" s="116">
        <f>SUMIF('5. ZoR'!$C$4:$C$200,$A175,'5. ZoR'!$E$4:$E$200)</f>
        <v>0</v>
      </c>
      <c r="X175" s="23">
        <f t="shared" si="503"/>
        <v>0</v>
      </c>
      <c r="Y175" s="116">
        <f>SUMIF('6. ZoR'!$C$4:$C$200,$A175,'6. ZoR'!$E$4:$E$200)</f>
        <v>0</v>
      </c>
      <c r="Z175" s="23">
        <f t="shared" si="503"/>
        <v>0</v>
      </c>
      <c r="AA175" s="116">
        <f>SUMIF('7. ZoR'!$C$4:$C$200,$A175,'7. ZoR'!$E$4:$E$200)</f>
        <v>0</v>
      </c>
      <c r="AB175" s="23">
        <f t="shared" si="503"/>
        <v>0</v>
      </c>
      <c r="AC175" s="116">
        <f>SUMIF('8. ZoR'!$C$4:$C$200,$A175,'8. ZoR'!$E$4:$E$200)</f>
        <v>0</v>
      </c>
      <c r="AD175" s="23">
        <f t="shared" si="503"/>
        <v>0</v>
      </c>
      <c r="AE175" s="116">
        <f>SUMIF('9. ZoR'!$C$4:$C$200,$A175,'9. ZoR'!$E$4:$E$200)</f>
        <v>0</v>
      </c>
      <c r="AF175" s="23">
        <f t="shared" si="503"/>
        <v>0</v>
      </c>
      <c r="AG175" s="116">
        <f>SUMIF('10. ZoR'!$C$4:$C$200,$A175,'10. ZoR'!$E$4:$E$200)</f>
        <v>0</v>
      </c>
      <c r="AH175" s="23">
        <f t="shared" si="503"/>
        <v>0</v>
      </c>
    </row>
    <row r="176" spans="1:34">
      <c r="B176" s="230"/>
      <c r="C176" s="219" t="str">
        <f>CONCATENATE("Celkem za"," ",C172," - ",D172)</f>
        <v xml:space="preserve">Celkem za  - </v>
      </c>
      <c r="D176" s="220"/>
      <c r="E176" s="220"/>
      <c r="F176" s="220"/>
      <c r="G176" s="221"/>
      <c r="H176" s="101">
        <f>SUM(H172:H175)</f>
        <v>0</v>
      </c>
      <c r="I176" s="139"/>
      <c r="J176" s="109">
        <f t="shared" ref="J176:Q176" si="504">SUM(J172:J175)</f>
        <v>0</v>
      </c>
      <c r="K176" s="113">
        <f t="shared" si="504"/>
        <v>0</v>
      </c>
      <c r="L176" s="43">
        <f t="shared" si="504"/>
        <v>0</v>
      </c>
      <c r="M176" s="144">
        <f t="shared" si="504"/>
        <v>0</v>
      </c>
      <c r="O176" s="115">
        <f t="shared" si="504"/>
        <v>0</v>
      </c>
      <c r="P176" s="101">
        <f t="shared" si="504"/>
        <v>0</v>
      </c>
      <c r="Q176" s="115">
        <f t="shared" si="504"/>
        <v>0</v>
      </c>
      <c r="R176" s="101">
        <f t="shared" ref="R176" si="505">SUM(R172:R175)</f>
        <v>0</v>
      </c>
      <c r="S176" s="115">
        <f>SUM(S172:S175)</f>
        <v>0</v>
      </c>
      <c r="T176" s="101">
        <f t="shared" ref="T176:V176" si="506">SUM(T172:T175)</f>
        <v>0</v>
      </c>
      <c r="U176" s="115">
        <f>SUM(U172:U175)</f>
        <v>0</v>
      </c>
      <c r="V176" s="101">
        <f t="shared" si="506"/>
        <v>0</v>
      </c>
      <c r="W176" s="115">
        <f>SUM(W172:W175)</f>
        <v>0</v>
      </c>
      <c r="X176" s="101">
        <f t="shared" ref="X176" si="507">SUM(X172:X175)</f>
        <v>0</v>
      </c>
      <c r="Y176" s="115">
        <f>SUM(Y172:Y175)</f>
        <v>0</v>
      </c>
      <c r="Z176" s="101">
        <f t="shared" ref="Z176" si="508">SUM(Z172:Z175)</f>
        <v>0</v>
      </c>
      <c r="AA176" s="115">
        <f>SUM(AA172:AA175)</f>
        <v>0</v>
      </c>
      <c r="AB176" s="101">
        <f t="shared" ref="AB176" si="509">SUM(AB172:AB175)</f>
        <v>0</v>
      </c>
      <c r="AC176" s="115">
        <f>SUM(AC172:AC175)</f>
        <v>0</v>
      </c>
      <c r="AD176" s="101">
        <f t="shared" ref="AD176" si="510">SUM(AD172:AD175)</f>
        <v>0</v>
      </c>
      <c r="AE176" s="115">
        <f>SUM(AE172:AE175)</f>
        <v>0</v>
      </c>
      <c r="AF176" s="101">
        <f t="shared" ref="AF176" si="511">SUM(AF172:AF175)</f>
        <v>0</v>
      </c>
      <c r="AG176" s="115">
        <f>SUM(AG172:AG175)</f>
        <v>0</v>
      </c>
      <c r="AH176" s="101">
        <f t="shared" ref="AH176" si="512">SUM(AH172:AH175)</f>
        <v>0</v>
      </c>
    </row>
    <row r="177" spans="1:34">
      <c r="A177" s="13" t="str">
        <f>IF(C177="","",CONCATENATE(B177,"_",C177,"_",D177,"_",E177))</f>
        <v/>
      </c>
      <c r="B177" s="230">
        <v>35</v>
      </c>
      <c r="C177" s="222"/>
      <c r="D177" s="222"/>
      <c r="E177" s="40" t="s">
        <v>2</v>
      </c>
      <c r="F177" s="41">
        <f>IF(C177="",0,IF(D177="",0,VLOOKUP(D177,Data!$B:$D,3,FALSE)))</f>
        <v>0</v>
      </c>
      <c r="G177" s="107"/>
      <c r="H177" s="23">
        <f>IF(G177="",0,F177*G177)</f>
        <v>0</v>
      </c>
      <c r="I177" s="137">
        <f>IF(OR(D177=Data!$G$3,D177=Data!$G$4,D177=Data!$G$5,D177=Data!$G$6,D177=Data!$G$7,D177=Data!$G$8,D177=Data!$G$9,D177=Data!$G$10,D177=Data!$G$11,D177=Data!$G$12,D177=Data!$G$13,D177=Data!$G$14,D177=Data!$G$15,D177=Data!$G$16,D177=Data!$G$17,D177=Data!$G$18,D177=Data!$G$19,D177=Data!$G$20,D177=Data!$G$21,D177=Data!$G$22,D177=Data!$G$23,D177=Data!$G$24,D177=Data!$G$25,D177=Data!$G$26,D177=Data!$G$27,D177=Data!$G$28,D177=Data!$G$29,D177=Data!$G$30),1,0)</f>
        <v>0</v>
      </c>
      <c r="J177" s="111">
        <f>O177+Q177+S177+U177+W177+Y177+AA177+AC177+AE177+AG177</f>
        <v>0</v>
      </c>
      <c r="K177" s="112">
        <f>G177-J177</f>
        <v>0</v>
      </c>
      <c r="L177" s="41">
        <f>P177+R177+T177+V177+X177+Z177+AB177+AD177+AF177+AH177</f>
        <v>0</v>
      </c>
      <c r="M177" s="143">
        <f>H177-L177</f>
        <v>0</v>
      </c>
      <c r="O177" s="116">
        <f>SUMIF('1. ZoR'!$C$4:$C$200,$A177,'1. ZoR'!$E$4:$E$200)</f>
        <v>0</v>
      </c>
      <c r="P177" s="23">
        <f>O177*$F177</f>
        <v>0</v>
      </c>
      <c r="Q177" s="116">
        <f>SUMIF('2. ZoR'!$C$4:$C$200,$A177,'2. ZoR'!$E$4:$E$200)</f>
        <v>0</v>
      </c>
      <c r="R177" s="23">
        <f>Q177*$F177</f>
        <v>0</v>
      </c>
      <c r="S177" s="116">
        <f>SUMIF('3. ZoR'!$C$4:$C$200,$A177,'3. ZoR'!$E$4:$E$200)</f>
        <v>0</v>
      </c>
      <c r="T177" s="23">
        <f>S177*$F177</f>
        <v>0</v>
      </c>
      <c r="U177" s="116">
        <f>SUMIF('4. ZoR'!$C$4:$C$200,$A177,'4. ZoR'!$E$4:$E$200)</f>
        <v>0</v>
      </c>
      <c r="V177" s="23">
        <f>U177*$F177</f>
        <v>0</v>
      </c>
      <c r="W177" s="116">
        <f>SUMIF('5. ZoR'!$C$4:$C$200,$A177,'5. ZoR'!$E$4:$E$200)</f>
        <v>0</v>
      </c>
      <c r="X177" s="23">
        <f>W177*$F177</f>
        <v>0</v>
      </c>
      <c r="Y177" s="116">
        <f>SUMIF('6. ZoR'!$C$4:$C$200,$A177,'6. ZoR'!$E$4:$E$200)</f>
        <v>0</v>
      </c>
      <c r="Z177" s="23">
        <f>Y177*$F177</f>
        <v>0</v>
      </c>
      <c r="AA177" s="116">
        <f>SUMIF('7. ZoR'!$C$4:$C$200,$A177,'7. ZoR'!$E$4:$E$200)</f>
        <v>0</v>
      </c>
      <c r="AB177" s="23">
        <f>AA177*$F177</f>
        <v>0</v>
      </c>
      <c r="AC177" s="116">
        <f>SUMIF('8. ZoR'!$C$4:$C$200,$A177,'8. ZoR'!$E$4:$E$200)</f>
        <v>0</v>
      </c>
      <c r="AD177" s="23">
        <f>AC177*$F177</f>
        <v>0</v>
      </c>
      <c r="AE177" s="116">
        <f>SUMIF('9. ZoR'!$C$4:$C$200,$A177,'9. ZoR'!$E$4:$E$200)</f>
        <v>0</v>
      </c>
      <c r="AF177" s="23">
        <f>AE177*$F177</f>
        <v>0</v>
      </c>
      <c r="AG177" s="116">
        <f>SUMIF('10. ZoR'!$C$4:$C$200,$A177,'10. ZoR'!$E$4:$E$200)</f>
        <v>0</v>
      </c>
      <c r="AH177" s="23">
        <f>AG177*$F177</f>
        <v>0</v>
      </c>
    </row>
    <row r="178" spans="1:34">
      <c r="A178" s="13" t="str">
        <f>IF(C177="","",CONCATENATE(B177,"_",C177,"_",D177,"_",E178))</f>
        <v/>
      </c>
      <c r="B178" s="230"/>
      <c r="C178" s="222"/>
      <c r="D178" s="222"/>
      <c r="E178" s="39" t="s">
        <v>267</v>
      </c>
      <c r="F178" s="22">
        <f>IF(C177="",0,IF(D177="",0,VLOOKUP(D177,Data!$B:$D,3,FALSE)))</f>
        <v>0</v>
      </c>
      <c r="G178" s="107"/>
      <c r="H178" s="23">
        <f t="shared" ref="H178:H180" si="513">IF(G178="",0,F178*G178)</f>
        <v>0</v>
      </c>
      <c r="I178" s="137">
        <f>IF(OR(D177=Data!$G$3,D177=Data!$G$4,D177=Data!$G$5,D177=Data!$G$6,D177=Data!$G$7,D177=Data!$G$8,D177=Data!$G$9,D177=Data!$G$10,D177=Data!$G$11,D177=Data!$G$12,D177=Data!$G$13,D177=Data!$G$14,D177=Data!$G$15,D177=Data!$G$16,D177=Data!$G$17,D177=Data!$G$18,D177=Data!$G$19,D177=Data!$G$20,D177=Data!$G$21,D177=Data!$G$22,D177=Data!$G$23,D177=Data!$G$24,D177=Data!$G$25,D177=Data!$G$26,D177=Data!$G$27,D177=Data!$G$28,D177=Data!$G$29,D177=Data!$G$30),1,0)</f>
        <v>0</v>
      </c>
      <c r="J178" s="111">
        <f t="shared" ref="J178:J180" si="514">O178+Q178+S178+U178+W178+Y178+AA178+AC178+AE178+AG178</f>
        <v>0</v>
      </c>
      <c r="K178" s="112">
        <f t="shared" ref="K178:K180" si="515">G178-J178</f>
        <v>0</v>
      </c>
      <c r="L178" s="41">
        <f t="shared" ref="L178:L180" si="516">P178+R178+T178+V178+X178+Z178+AB178+AD178+AF178+AH178</f>
        <v>0</v>
      </c>
      <c r="M178" s="143">
        <f t="shared" ref="M178:M180" si="517">H178-L178</f>
        <v>0</v>
      </c>
      <c r="O178" s="116">
        <f>SUMIF('1. ZoR'!$C$4:$C$200,$A178,'1. ZoR'!$E$4:$E$200)</f>
        <v>0</v>
      </c>
      <c r="P178" s="23">
        <f t="shared" ref="P178:AH180" si="518">O178*$F178</f>
        <v>0</v>
      </c>
      <c r="Q178" s="116">
        <f>SUMIF('2. ZoR'!$C$4:$C$200,$A178,'2. ZoR'!$E$4:$E$200)</f>
        <v>0</v>
      </c>
      <c r="R178" s="23">
        <f t="shared" si="518"/>
        <v>0</v>
      </c>
      <c r="S178" s="116">
        <f>SUMIF('3. ZoR'!$C$4:$C$200,$A178,'3. ZoR'!$E$4:$E$200)</f>
        <v>0</v>
      </c>
      <c r="T178" s="23">
        <f t="shared" si="518"/>
        <v>0</v>
      </c>
      <c r="U178" s="116">
        <f>SUMIF('4. ZoR'!$C$4:$C$200,$A178,'4. ZoR'!$E$4:$E$200)</f>
        <v>0</v>
      </c>
      <c r="V178" s="23">
        <f t="shared" si="518"/>
        <v>0</v>
      </c>
      <c r="W178" s="116">
        <f>SUMIF('5. ZoR'!$C$4:$C$200,$A178,'5. ZoR'!$E$4:$E$200)</f>
        <v>0</v>
      </c>
      <c r="X178" s="23">
        <f t="shared" si="518"/>
        <v>0</v>
      </c>
      <c r="Y178" s="116">
        <f>SUMIF('6. ZoR'!$C$4:$C$200,$A178,'6. ZoR'!$E$4:$E$200)</f>
        <v>0</v>
      </c>
      <c r="Z178" s="23">
        <f t="shared" si="518"/>
        <v>0</v>
      </c>
      <c r="AA178" s="116">
        <f>SUMIF('7. ZoR'!$C$4:$C$200,$A178,'7. ZoR'!$E$4:$E$200)</f>
        <v>0</v>
      </c>
      <c r="AB178" s="23">
        <f t="shared" si="518"/>
        <v>0</v>
      </c>
      <c r="AC178" s="116">
        <f>SUMIF('8. ZoR'!$C$4:$C$200,$A178,'8. ZoR'!$E$4:$E$200)</f>
        <v>0</v>
      </c>
      <c r="AD178" s="23">
        <f t="shared" si="518"/>
        <v>0</v>
      </c>
      <c r="AE178" s="116">
        <f>SUMIF('9. ZoR'!$C$4:$C$200,$A178,'9. ZoR'!$E$4:$E$200)</f>
        <v>0</v>
      </c>
      <c r="AF178" s="23">
        <f t="shared" si="518"/>
        <v>0</v>
      </c>
      <c r="AG178" s="116">
        <f>SUMIF('10. ZoR'!$C$4:$C$200,$A178,'10. ZoR'!$E$4:$E$200)</f>
        <v>0</v>
      </c>
      <c r="AH178" s="23">
        <f t="shared" si="518"/>
        <v>0</v>
      </c>
    </row>
    <row r="179" spans="1:34">
      <c r="A179" s="13" t="str">
        <f>IF(C177="","",CONCATENATE(B177,"_",C177,"_",D177,"_",E179))</f>
        <v/>
      </c>
      <c r="B179" s="230"/>
      <c r="C179" s="222"/>
      <c r="D179" s="222"/>
      <c r="E179" s="39" t="s">
        <v>268</v>
      </c>
      <c r="F179" s="22">
        <f>IF(C177="",0,IF(D177="",0,VLOOKUP(D177,Data!$B:$D,3,FALSE)))</f>
        <v>0</v>
      </c>
      <c r="G179" s="107"/>
      <c r="H179" s="23">
        <f t="shared" si="513"/>
        <v>0</v>
      </c>
      <c r="I179" s="137">
        <f>IF(OR(D177=Data!$G$3,D177=Data!$G$4,D177=Data!$G$5,D177=Data!$G$6,D177=Data!$G$7,D177=Data!$G$8,D177=Data!$G$9,D177=Data!$G$10,D177=Data!$G$11,D177=Data!$G$12,D177=Data!$G$13,D177=Data!$G$14,D177=Data!$G$15,D177=Data!$G$16,D177=Data!$G$17,D177=Data!$G$18,D177=Data!$G$19,D177=Data!$G$20,D177=Data!$G$21,D177=Data!$G$22,D177=Data!$G$23,D177=Data!$G$24,D177=Data!$G$25,D177=Data!$G$26,D177=Data!$G$27,D177=Data!$G$28,D177=Data!$G$29,D177=Data!$G$30),1,0)</f>
        <v>0</v>
      </c>
      <c r="J179" s="111">
        <f t="shared" si="514"/>
        <v>0</v>
      </c>
      <c r="K179" s="112">
        <f t="shared" si="515"/>
        <v>0</v>
      </c>
      <c r="L179" s="41">
        <f t="shared" si="516"/>
        <v>0</v>
      </c>
      <c r="M179" s="143">
        <f t="shared" si="517"/>
        <v>0</v>
      </c>
      <c r="O179" s="116">
        <f>SUMIF('1. ZoR'!$C$4:$C$200,$A179,'1. ZoR'!$E$4:$E$200)</f>
        <v>0</v>
      </c>
      <c r="P179" s="23">
        <f t="shared" si="518"/>
        <v>0</v>
      </c>
      <c r="Q179" s="116">
        <f>SUMIF('2. ZoR'!$C$4:$C$200,$A179,'2. ZoR'!$E$4:$E$200)</f>
        <v>0</v>
      </c>
      <c r="R179" s="23">
        <f t="shared" si="518"/>
        <v>0</v>
      </c>
      <c r="S179" s="116">
        <f>SUMIF('3. ZoR'!$C$4:$C$200,$A179,'3. ZoR'!$E$4:$E$200)</f>
        <v>0</v>
      </c>
      <c r="T179" s="23">
        <f t="shared" si="518"/>
        <v>0</v>
      </c>
      <c r="U179" s="116">
        <f>SUMIF('4. ZoR'!$C$4:$C$200,$A179,'4. ZoR'!$E$4:$E$200)</f>
        <v>0</v>
      </c>
      <c r="V179" s="23">
        <f t="shared" si="518"/>
        <v>0</v>
      </c>
      <c r="W179" s="116">
        <f>SUMIF('5. ZoR'!$C$4:$C$200,$A179,'5. ZoR'!$E$4:$E$200)</f>
        <v>0</v>
      </c>
      <c r="X179" s="23">
        <f t="shared" si="518"/>
        <v>0</v>
      </c>
      <c r="Y179" s="116">
        <f>SUMIF('6. ZoR'!$C$4:$C$200,$A179,'6. ZoR'!$E$4:$E$200)</f>
        <v>0</v>
      </c>
      <c r="Z179" s="23">
        <f t="shared" si="518"/>
        <v>0</v>
      </c>
      <c r="AA179" s="116">
        <f>SUMIF('7. ZoR'!$C$4:$C$200,$A179,'7. ZoR'!$E$4:$E$200)</f>
        <v>0</v>
      </c>
      <c r="AB179" s="23">
        <f t="shared" si="518"/>
        <v>0</v>
      </c>
      <c r="AC179" s="116">
        <f>SUMIF('8. ZoR'!$C$4:$C$200,$A179,'8. ZoR'!$E$4:$E$200)</f>
        <v>0</v>
      </c>
      <c r="AD179" s="23">
        <f t="shared" si="518"/>
        <v>0</v>
      </c>
      <c r="AE179" s="116">
        <f>SUMIF('9. ZoR'!$C$4:$C$200,$A179,'9. ZoR'!$E$4:$E$200)</f>
        <v>0</v>
      </c>
      <c r="AF179" s="23">
        <f t="shared" si="518"/>
        <v>0</v>
      </c>
      <c r="AG179" s="116">
        <f>SUMIF('10. ZoR'!$C$4:$C$200,$A179,'10. ZoR'!$E$4:$E$200)</f>
        <v>0</v>
      </c>
      <c r="AH179" s="23">
        <f t="shared" si="518"/>
        <v>0</v>
      </c>
    </row>
    <row r="180" spans="1:34">
      <c r="A180" s="13" t="str">
        <f>IF(C177="","",CONCATENATE(B177,"_",C177,"_",D177,"_",E180))</f>
        <v/>
      </c>
      <c r="B180" s="230"/>
      <c r="C180" s="222"/>
      <c r="D180" s="222"/>
      <c r="E180" s="39" t="s">
        <v>269</v>
      </c>
      <c r="F180" s="22">
        <f>IF(C177="",0,IF(D177="",0,Data!$K$8))</f>
        <v>0</v>
      </c>
      <c r="G180" s="107"/>
      <c r="H180" s="23">
        <f t="shared" si="513"/>
        <v>0</v>
      </c>
      <c r="I180" s="137">
        <v>1</v>
      </c>
      <c r="J180" s="111">
        <f t="shared" si="514"/>
        <v>0</v>
      </c>
      <c r="K180" s="112">
        <f t="shared" si="515"/>
        <v>0</v>
      </c>
      <c r="L180" s="41">
        <f t="shared" si="516"/>
        <v>0</v>
      </c>
      <c r="M180" s="143">
        <f t="shared" si="517"/>
        <v>0</v>
      </c>
      <c r="O180" s="116">
        <f>SUMIF('1. ZoR'!$C$4:$C$200,$A180,'1. ZoR'!$E$4:$E$200)</f>
        <v>0</v>
      </c>
      <c r="P180" s="23">
        <f t="shared" si="518"/>
        <v>0</v>
      </c>
      <c r="Q180" s="116">
        <f>SUMIF('2. ZoR'!$C$4:$C$200,$A180,'2. ZoR'!$E$4:$E$200)</f>
        <v>0</v>
      </c>
      <c r="R180" s="23">
        <f t="shared" si="518"/>
        <v>0</v>
      </c>
      <c r="S180" s="116">
        <f>SUMIF('3. ZoR'!$C$4:$C$200,$A180,'3. ZoR'!$E$4:$E$200)</f>
        <v>0</v>
      </c>
      <c r="T180" s="23">
        <f t="shared" si="518"/>
        <v>0</v>
      </c>
      <c r="U180" s="116">
        <f>SUMIF('4. ZoR'!$C$4:$C$200,$A180,'4. ZoR'!$E$4:$E$200)</f>
        <v>0</v>
      </c>
      <c r="V180" s="23">
        <f t="shared" si="518"/>
        <v>0</v>
      </c>
      <c r="W180" s="116">
        <f>SUMIF('5. ZoR'!$C$4:$C$200,$A180,'5. ZoR'!$E$4:$E$200)</f>
        <v>0</v>
      </c>
      <c r="X180" s="23">
        <f t="shared" si="518"/>
        <v>0</v>
      </c>
      <c r="Y180" s="116">
        <f>SUMIF('6. ZoR'!$C$4:$C$200,$A180,'6. ZoR'!$E$4:$E$200)</f>
        <v>0</v>
      </c>
      <c r="Z180" s="23">
        <f t="shared" si="518"/>
        <v>0</v>
      </c>
      <c r="AA180" s="116">
        <f>SUMIF('7. ZoR'!$C$4:$C$200,$A180,'7. ZoR'!$E$4:$E$200)</f>
        <v>0</v>
      </c>
      <c r="AB180" s="23">
        <f t="shared" si="518"/>
        <v>0</v>
      </c>
      <c r="AC180" s="116">
        <f>SUMIF('8. ZoR'!$C$4:$C$200,$A180,'8. ZoR'!$E$4:$E$200)</f>
        <v>0</v>
      </c>
      <c r="AD180" s="23">
        <f t="shared" si="518"/>
        <v>0</v>
      </c>
      <c r="AE180" s="116">
        <f>SUMIF('9. ZoR'!$C$4:$C$200,$A180,'9. ZoR'!$E$4:$E$200)</f>
        <v>0</v>
      </c>
      <c r="AF180" s="23">
        <f t="shared" si="518"/>
        <v>0</v>
      </c>
      <c r="AG180" s="116">
        <f>SUMIF('10. ZoR'!$C$4:$C$200,$A180,'10. ZoR'!$E$4:$E$200)</f>
        <v>0</v>
      </c>
      <c r="AH180" s="23">
        <f t="shared" si="518"/>
        <v>0</v>
      </c>
    </row>
    <row r="181" spans="1:34">
      <c r="B181" s="230"/>
      <c r="C181" s="219" t="str">
        <f>CONCATENATE("Celkem za"," ",C177," - ",D177)</f>
        <v xml:space="preserve">Celkem za  - </v>
      </c>
      <c r="D181" s="220"/>
      <c r="E181" s="220"/>
      <c r="F181" s="220"/>
      <c r="G181" s="221"/>
      <c r="H181" s="101">
        <f>SUM(H177:H180)</f>
        <v>0</v>
      </c>
      <c r="I181" s="139"/>
      <c r="J181" s="109">
        <f t="shared" ref="J181:Q181" si="519">SUM(J177:J180)</f>
        <v>0</v>
      </c>
      <c r="K181" s="113">
        <f t="shared" si="519"/>
        <v>0</v>
      </c>
      <c r="L181" s="43">
        <f t="shared" si="519"/>
        <v>0</v>
      </c>
      <c r="M181" s="144">
        <f t="shared" si="519"/>
        <v>0</v>
      </c>
      <c r="O181" s="115">
        <f t="shared" si="519"/>
        <v>0</v>
      </c>
      <c r="P181" s="101">
        <f t="shared" si="519"/>
        <v>0</v>
      </c>
      <c r="Q181" s="115">
        <f t="shared" si="519"/>
        <v>0</v>
      </c>
      <c r="R181" s="101">
        <f t="shared" ref="R181" si="520">SUM(R177:R180)</f>
        <v>0</v>
      </c>
      <c r="S181" s="115">
        <f>SUM(S177:S180)</f>
        <v>0</v>
      </c>
      <c r="T181" s="101">
        <f t="shared" ref="T181:V181" si="521">SUM(T177:T180)</f>
        <v>0</v>
      </c>
      <c r="U181" s="115">
        <f>SUM(U177:U180)</f>
        <v>0</v>
      </c>
      <c r="V181" s="101">
        <f t="shared" si="521"/>
        <v>0</v>
      </c>
      <c r="W181" s="115">
        <f>SUM(W177:W180)</f>
        <v>0</v>
      </c>
      <c r="X181" s="101">
        <f t="shared" ref="X181" si="522">SUM(X177:X180)</f>
        <v>0</v>
      </c>
      <c r="Y181" s="115">
        <f>SUM(Y177:Y180)</f>
        <v>0</v>
      </c>
      <c r="Z181" s="101">
        <f t="shared" ref="Z181" si="523">SUM(Z177:Z180)</f>
        <v>0</v>
      </c>
      <c r="AA181" s="115">
        <f>SUM(AA177:AA180)</f>
        <v>0</v>
      </c>
      <c r="AB181" s="101">
        <f t="shared" ref="AB181" si="524">SUM(AB177:AB180)</f>
        <v>0</v>
      </c>
      <c r="AC181" s="115">
        <f>SUM(AC177:AC180)</f>
        <v>0</v>
      </c>
      <c r="AD181" s="101">
        <f t="shared" ref="AD181" si="525">SUM(AD177:AD180)</f>
        <v>0</v>
      </c>
      <c r="AE181" s="115">
        <f>SUM(AE177:AE180)</f>
        <v>0</v>
      </c>
      <c r="AF181" s="101">
        <f t="shared" ref="AF181" si="526">SUM(AF177:AF180)</f>
        <v>0</v>
      </c>
      <c r="AG181" s="115">
        <f>SUM(AG177:AG180)</f>
        <v>0</v>
      </c>
      <c r="AH181" s="101">
        <f t="shared" ref="AH181" si="527">SUM(AH177:AH180)</f>
        <v>0</v>
      </c>
    </row>
    <row r="182" spans="1:34">
      <c r="A182" s="13" t="str">
        <f>IF(C182="","",CONCATENATE(B182,"_",C182,"_",D182,"_",E182))</f>
        <v/>
      </c>
      <c r="B182" s="230">
        <v>36</v>
      </c>
      <c r="C182" s="222"/>
      <c r="D182" s="222"/>
      <c r="E182" s="40" t="s">
        <v>2</v>
      </c>
      <c r="F182" s="41">
        <f>IF(C182="",0,IF(D182="",0,VLOOKUP(D182,Data!$B:$D,3,FALSE)))</f>
        <v>0</v>
      </c>
      <c r="G182" s="107"/>
      <c r="H182" s="23">
        <f>IF(G182="",0,F182*G182)</f>
        <v>0</v>
      </c>
      <c r="I182" s="137">
        <f>IF(OR(D182=Data!$G$3,D182=Data!$G$4,D182=Data!$G$5,D182=Data!$G$6,D182=Data!$G$7,D182=Data!$G$8,D182=Data!$G$9,D182=Data!$G$10,D182=Data!$G$11,D182=Data!$G$12,D182=Data!$G$13,D182=Data!$G$14,D182=Data!$G$15,D182=Data!$G$16,D182=Data!$G$17,D182=Data!$G$18,D182=Data!$G$19,D182=Data!$G$20,D182=Data!$G$21,D182=Data!$G$22,D182=Data!$G$23,D182=Data!$G$24,D182=Data!$G$25,D182=Data!$G$26,D182=Data!$G$27,D182=Data!$G$28,D182=Data!$G$29,D182=Data!$G$30),1,0)</f>
        <v>0</v>
      </c>
      <c r="J182" s="111">
        <f>O182+Q182+S182+U182+W182+Y182+AA182+AC182+AE182+AG182</f>
        <v>0</v>
      </c>
      <c r="K182" s="112">
        <f>G182-J182</f>
        <v>0</v>
      </c>
      <c r="L182" s="41">
        <f>P182+R182+T182+V182+X182+Z182+AB182+AD182+AF182+AH182</f>
        <v>0</v>
      </c>
      <c r="M182" s="143">
        <f>H182-L182</f>
        <v>0</v>
      </c>
      <c r="O182" s="116">
        <f>SUMIF('1. ZoR'!$C$4:$C$200,$A182,'1. ZoR'!$E$4:$E$200)</f>
        <v>0</v>
      </c>
      <c r="P182" s="23">
        <f>O182*$F182</f>
        <v>0</v>
      </c>
      <c r="Q182" s="116">
        <f>SUMIF('2. ZoR'!$C$4:$C$200,$A182,'2. ZoR'!$E$4:$E$200)</f>
        <v>0</v>
      </c>
      <c r="R182" s="23">
        <f>Q182*$F182</f>
        <v>0</v>
      </c>
      <c r="S182" s="116">
        <f>SUMIF('3. ZoR'!$C$4:$C$200,$A182,'3. ZoR'!$E$4:$E$200)</f>
        <v>0</v>
      </c>
      <c r="T182" s="23">
        <f>S182*$F182</f>
        <v>0</v>
      </c>
      <c r="U182" s="116">
        <f>SUMIF('4. ZoR'!$C$4:$C$200,$A182,'4. ZoR'!$E$4:$E$200)</f>
        <v>0</v>
      </c>
      <c r="V182" s="23">
        <f>U182*$F182</f>
        <v>0</v>
      </c>
      <c r="W182" s="116">
        <f>SUMIF('5. ZoR'!$C$4:$C$200,$A182,'5. ZoR'!$E$4:$E$200)</f>
        <v>0</v>
      </c>
      <c r="X182" s="23">
        <f>W182*$F182</f>
        <v>0</v>
      </c>
      <c r="Y182" s="116">
        <f>SUMIF('6. ZoR'!$C$4:$C$200,$A182,'6. ZoR'!$E$4:$E$200)</f>
        <v>0</v>
      </c>
      <c r="Z182" s="23">
        <f>Y182*$F182</f>
        <v>0</v>
      </c>
      <c r="AA182" s="116">
        <f>SUMIF('7. ZoR'!$C$4:$C$200,$A182,'7. ZoR'!$E$4:$E$200)</f>
        <v>0</v>
      </c>
      <c r="AB182" s="23">
        <f>AA182*$F182</f>
        <v>0</v>
      </c>
      <c r="AC182" s="116">
        <f>SUMIF('8. ZoR'!$C$4:$C$200,$A182,'8. ZoR'!$E$4:$E$200)</f>
        <v>0</v>
      </c>
      <c r="AD182" s="23">
        <f>AC182*$F182</f>
        <v>0</v>
      </c>
      <c r="AE182" s="116">
        <f>SUMIF('9. ZoR'!$C$4:$C$200,$A182,'9. ZoR'!$E$4:$E$200)</f>
        <v>0</v>
      </c>
      <c r="AF182" s="23">
        <f>AE182*$F182</f>
        <v>0</v>
      </c>
      <c r="AG182" s="116">
        <f>SUMIF('10. ZoR'!$C$4:$C$200,$A182,'10. ZoR'!$E$4:$E$200)</f>
        <v>0</v>
      </c>
      <c r="AH182" s="23">
        <f>AG182*$F182</f>
        <v>0</v>
      </c>
    </row>
    <row r="183" spans="1:34">
      <c r="A183" s="13" t="str">
        <f>IF(C182="","",CONCATENATE(B182,"_",C182,"_",D182,"_",E183))</f>
        <v/>
      </c>
      <c r="B183" s="230"/>
      <c r="C183" s="222"/>
      <c r="D183" s="222"/>
      <c r="E183" s="39" t="s">
        <v>267</v>
      </c>
      <c r="F183" s="22">
        <f>IF(C182="",0,IF(D182="",0,VLOOKUP(D182,Data!$B:$D,3,FALSE)))</f>
        <v>0</v>
      </c>
      <c r="G183" s="107"/>
      <c r="H183" s="23">
        <f t="shared" ref="H183:H185" si="528">IF(G183="",0,F183*G183)</f>
        <v>0</v>
      </c>
      <c r="I183" s="137">
        <f>IF(OR(D182=Data!$G$3,D182=Data!$G$4,D182=Data!$G$5,D182=Data!$G$6,D182=Data!$G$7,D182=Data!$G$8,D182=Data!$G$9,D182=Data!$G$10,D182=Data!$G$11,D182=Data!$G$12,D182=Data!$G$13,D182=Data!$G$14,D182=Data!$G$15,D182=Data!$G$16,D182=Data!$G$17,D182=Data!$G$18,D182=Data!$G$19,D182=Data!$G$20,D182=Data!$G$21,D182=Data!$G$22,D182=Data!$G$23,D182=Data!$G$24,D182=Data!$G$25,D182=Data!$G$26,D182=Data!$G$27,D182=Data!$G$28,D182=Data!$G$29,D182=Data!$G$30),1,0)</f>
        <v>0</v>
      </c>
      <c r="J183" s="111">
        <f t="shared" ref="J183:J185" si="529">O183+Q183+S183+U183+W183+Y183+AA183+AC183+AE183+AG183</f>
        <v>0</v>
      </c>
      <c r="K183" s="112">
        <f t="shared" ref="K183:K185" si="530">G183-J183</f>
        <v>0</v>
      </c>
      <c r="L183" s="41">
        <f t="shared" ref="L183:L185" si="531">P183+R183+T183+V183+X183+Z183+AB183+AD183+AF183+AH183</f>
        <v>0</v>
      </c>
      <c r="M183" s="143">
        <f t="shared" ref="M183:M185" si="532">H183-L183</f>
        <v>0</v>
      </c>
      <c r="O183" s="116">
        <f>SUMIF('1. ZoR'!$C$4:$C$200,$A183,'1. ZoR'!$E$4:$E$200)</f>
        <v>0</v>
      </c>
      <c r="P183" s="23">
        <f t="shared" ref="P183:AH185" si="533">O183*$F183</f>
        <v>0</v>
      </c>
      <c r="Q183" s="116">
        <f>SUMIF('2. ZoR'!$C$4:$C$200,$A183,'2. ZoR'!$E$4:$E$200)</f>
        <v>0</v>
      </c>
      <c r="R183" s="23">
        <f t="shared" si="533"/>
        <v>0</v>
      </c>
      <c r="S183" s="116">
        <f>SUMIF('3. ZoR'!$C$4:$C$200,$A183,'3. ZoR'!$E$4:$E$200)</f>
        <v>0</v>
      </c>
      <c r="T183" s="23">
        <f t="shared" si="533"/>
        <v>0</v>
      </c>
      <c r="U183" s="116">
        <f>SUMIF('4. ZoR'!$C$4:$C$200,$A183,'4. ZoR'!$E$4:$E$200)</f>
        <v>0</v>
      </c>
      <c r="V183" s="23">
        <f t="shared" si="533"/>
        <v>0</v>
      </c>
      <c r="W183" s="116">
        <f>SUMIF('5. ZoR'!$C$4:$C$200,$A183,'5. ZoR'!$E$4:$E$200)</f>
        <v>0</v>
      </c>
      <c r="X183" s="23">
        <f t="shared" si="533"/>
        <v>0</v>
      </c>
      <c r="Y183" s="116">
        <f>SUMIF('6. ZoR'!$C$4:$C$200,$A183,'6. ZoR'!$E$4:$E$200)</f>
        <v>0</v>
      </c>
      <c r="Z183" s="23">
        <f t="shared" si="533"/>
        <v>0</v>
      </c>
      <c r="AA183" s="116">
        <f>SUMIF('7. ZoR'!$C$4:$C$200,$A183,'7. ZoR'!$E$4:$E$200)</f>
        <v>0</v>
      </c>
      <c r="AB183" s="23">
        <f t="shared" si="533"/>
        <v>0</v>
      </c>
      <c r="AC183" s="116">
        <f>SUMIF('8. ZoR'!$C$4:$C$200,$A183,'8. ZoR'!$E$4:$E$200)</f>
        <v>0</v>
      </c>
      <c r="AD183" s="23">
        <f t="shared" si="533"/>
        <v>0</v>
      </c>
      <c r="AE183" s="116">
        <f>SUMIF('9. ZoR'!$C$4:$C$200,$A183,'9. ZoR'!$E$4:$E$200)</f>
        <v>0</v>
      </c>
      <c r="AF183" s="23">
        <f t="shared" si="533"/>
        <v>0</v>
      </c>
      <c r="AG183" s="116">
        <f>SUMIF('10. ZoR'!$C$4:$C$200,$A183,'10. ZoR'!$E$4:$E$200)</f>
        <v>0</v>
      </c>
      <c r="AH183" s="23">
        <f t="shared" si="533"/>
        <v>0</v>
      </c>
    </row>
    <row r="184" spans="1:34">
      <c r="A184" s="13" t="str">
        <f>IF(C182="","",CONCATENATE(B182,"_",C182,"_",D182,"_",E184))</f>
        <v/>
      </c>
      <c r="B184" s="230"/>
      <c r="C184" s="222"/>
      <c r="D184" s="222"/>
      <c r="E184" s="39" t="s">
        <v>268</v>
      </c>
      <c r="F184" s="22">
        <f>IF(C182="",0,IF(D182="",0,VLOOKUP(D182,Data!$B:$D,3,FALSE)))</f>
        <v>0</v>
      </c>
      <c r="G184" s="107"/>
      <c r="H184" s="23">
        <f t="shared" si="528"/>
        <v>0</v>
      </c>
      <c r="I184" s="137">
        <f>IF(OR(D182=Data!$G$3,D182=Data!$G$4,D182=Data!$G$5,D182=Data!$G$6,D182=Data!$G$7,D182=Data!$G$8,D182=Data!$G$9,D182=Data!$G$10,D182=Data!$G$11,D182=Data!$G$12,D182=Data!$G$13,D182=Data!$G$14,D182=Data!$G$15,D182=Data!$G$16,D182=Data!$G$17,D182=Data!$G$18,D182=Data!$G$19,D182=Data!$G$20,D182=Data!$G$21,D182=Data!$G$22,D182=Data!$G$23,D182=Data!$G$24,D182=Data!$G$25,D182=Data!$G$26,D182=Data!$G$27,D182=Data!$G$28,D182=Data!$G$29,D182=Data!$G$30),1,0)</f>
        <v>0</v>
      </c>
      <c r="J184" s="111">
        <f t="shared" si="529"/>
        <v>0</v>
      </c>
      <c r="K184" s="112">
        <f t="shared" si="530"/>
        <v>0</v>
      </c>
      <c r="L184" s="41">
        <f t="shared" si="531"/>
        <v>0</v>
      </c>
      <c r="M184" s="143">
        <f t="shared" si="532"/>
        <v>0</v>
      </c>
      <c r="O184" s="116">
        <f>SUMIF('1. ZoR'!$C$4:$C$200,$A184,'1. ZoR'!$E$4:$E$200)</f>
        <v>0</v>
      </c>
      <c r="P184" s="23">
        <f t="shared" si="533"/>
        <v>0</v>
      </c>
      <c r="Q184" s="116">
        <f>SUMIF('2. ZoR'!$C$4:$C$200,$A184,'2. ZoR'!$E$4:$E$200)</f>
        <v>0</v>
      </c>
      <c r="R184" s="23">
        <f t="shared" si="533"/>
        <v>0</v>
      </c>
      <c r="S184" s="116">
        <f>SUMIF('3. ZoR'!$C$4:$C$200,$A184,'3. ZoR'!$E$4:$E$200)</f>
        <v>0</v>
      </c>
      <c r="T184" s="23">
        <f t="shared" si="533"/>
        <v>0</v>
      </c>
      <c r="U184" s="116">
        <f>SUMIF('4. ZoR'!$C$4:$C$200,$A184,'4. ZoR'!$E$4:$E$200)</f>
        <v>0</v>
      </c>
      <c r="V184" s="23">
        <f t="shared" si="533"/>
        <v>0</v>
      </c>
      <c r="W184" s="116">
        <f>SUMIF('5. ZoR'!$C$4:$C$200,$A184,'5. ZoR'!$E$4:$E$200)</f>
        <v>0</v>
      </c>
      <c r="X184" s="23">
        <f t="shared" si="533"/>
        <v>0</v>
      </c>
      <c r="Y184" s="116">
        <f>SUMIF('6. ZoR'!$C$4:$C$200,$A184,'6. ZoR'!$E$4:$E$200)</f>
        <v>0</v>
      </c>
      <c r="Z184" s="23">
        <f t="shared" si="533"/>
        <v>0</v>
      </c>
      <c r="AA184" s="116">
        <f>SUMIF('7. ZoR'!$C$4:$C$200,$A184,'7. ZoR'!$E$4:$E$200)</f>
        <v>0</v>
      </c>
      <c r="AB184" s="23">
        <f t="shared" si="533"/>
        <v>0</v>
      </c>
      <c r="AC184" s="116">
        <f>SUMIF('8. ZoR'!$C$4:$C$200,$A184,'8. ZoR'!$E$4:$E$200)</f>
        <v>0</v>
      </c>
      <c r="AD184" s="23">
        <f t="shared" si="533"/>
        <v>0</v>
      </c>
      <c r="AE184" s="116">
        <f>SUMIF('9. ZoR'!$C$4:$C$200,$A184,'9. ZoR'!$E$4:$E$200)</f>
        <v>0</v>
      </c>
      <c r="AF184" s="23">
        <f t="shared" si="533"/>
        <v>0</v>
      </c>
      <c r="AG184" s="116">
        <f>SUMIF('10. ZoR'!$C$4:$C$200,$A184,'10. ZoR'!$E$4:$E$200)</f>
        <v>0</v>
      </c>
      <c r="AH184" s="23">
        <f t="shared" si="533"/>
        <v>0</v>
      </c>
    </row>
    <row r="185" spans="1:34">
      <c r="A185" s="13" t="str">
        <f>IF(C182="","",CONCATENATE(B182,"_",C182,"_",D182,"_",E185))</f>
        <v/>
      </c>
      <c r="B185" s="230"/>
      <c r="C185" s="222"/>
      <c r="D185" s="222"/>
      <c r="E185" s="39" t="s">
        <v>269</v>
      </c>
      <c r="F185" s="22">
        <f>IF(C182="",0,IF(D182="",0,Data!$K$8))</f>
        <v>0</v>
      </c>
      <c r="G185" s="107"/>
      <c r="H185" s="23">
        <f t="shared" si="528"/>
        <v>0</v>
      </c>
      <c r="I185" s="137">
        <v>1</v>
      </c>
      <c r="J185" s="111">
        <f t="shared" si="529"/>
        <v>0</v>
      </c>
      <c r="K185" s="112">
        <f t="shared" si="530"/>
        <v>0</v>
      </c>
      <c r="L185" s="41">
        <f t="shared" si="531"/>
        <v>0</v>
      </c>
      <c r="M185" s="143">
        <f t="shared" si="532"/>
        <v>0</v>
      </c>
      <c r="O185" s="116">
        <f>SUMIF('1. ZoR'!$C$4:$C$200,$A185,'1. ZoR'!$E$4:$E$200)</f>
        <v>0</v>
      </c>
      <c r="P185" s="23">
        <f t="shared" si="533"/>
        <v>0</v>
      </c>
      <c r="Q185" s="116">
        <f>SUMIF('2. ZoR'!$C$4:$C$200,$A185,'2. ZoR'!$E$4:$E$200)</f>
        <v>0</v>
      </c>
      <c r="R185" s="23">
        <f t="shared" si="533"/>
        <v>0</v>
      </c>
      <c r="S185" s="116">
        <f>SUMIF('3. ZoR'!$C$4:$C$200,$A185,'3. ZoR'!$E$4:$E$200)</f>
        <v>0</v>
      </c>
      <c r="T185" s="23">
        <f t="shared" si="533"/>
        <v>0</v>
      </c>
      <c r="U185" s="116">
        <f>SUMIF('4. ZoR'!$C$4:$C$200,$A185,'4. ZoR'!$E$4:$E$200)</f>
        <v>0</v>
      </c>
      <c r="V185" s="23">
        <f t="shared" si="533"/>
        <v>0</v>
      </c>
      <c r="W185" s="116">
        <f>SUMIF('5. ZoR'!$C$4:$C$200,$A185,'5. ZoR'!$E$4:$E$200)</f>
        <v>0</v>
      </c>
      <c r="X185" s="23">
        <f t="shared" si="533"/>
        <v>0</v>
      </c>
      <c r="Y185" s="116">
        <f>SUMIF('6. ZoR'!$C$4:$C$200,$A185,'6. ZoR'!$E$4:$E$200)</f>
        <v>0</v>
      </c>
      <c r="Z185" s="23">
        <f t="shared" si="533"/>
        <v>0</v>
      </c>
      <c r="AA185" s="116">
        <f>SUMIF('7. ZoR'!$C$4:$C$200,$A185,'7. ZoR'!$E$4:$E$200)</f>
        <v>0</v>
      </c>
      <c r="AB185" s="23">
        <f t="shared" si="533"/>
        <v>0</v>
      </c>
      <c r="AC185" s="116">
        <f>SUMIF('8. ZoR'!$C$4:$C$200,$A185,'8. ZoR'!$E$4:$E$200)</f>
        <v>0</v>
      </c>
      <c r="AD185" s="23">
        <f t="shared" si="533"/>
        <v>0</v>
      </c>
      <c r="AE185" s="116">
        <f>SUMIF('9. ZoR'!$C$4:$C$200,$A185,'9. ZoR'!$E$4:$E$200)</f>
        <v>0</v>
      </c>
      <c r="AF185" s="23">
        <f t="shared" si="533"/>
        <v>0</v>
      </c>
      <c r="AG185" s="116">
        <f>SUMIF('10. ZoR'!$C$4:$C$200,$A185,'10. ZoR'!$E$4:$E$200)</f>
        <v>0</v>
      </c>
      <c r="AH185" s="23">
        <f t="shared" si="533"/>
        <v>0</v>
      </c>
    </row>
    <row r="186" spans="1:34">
      <c r="B186" s="230"/>
      <c r="C186" s="219" t="str">
        <f>CONCATENATE("Celkem za"," ",C182," - ",D182)</f>
        <v xml:space="preserve">Celkem za  - </v>
      </c>
      <c r="D186" s="220"/>
      <c r="E186" s="220"/>
      <c r="F186" s="220"/>
      <c r="G186" s="221"/>
      <c r="H186" s="101">
        <f>SUM(H182:H185)</f>
        <v>0</v>
      </c>
      <c r="I186" s="139"/>
      <c r="J186" s="109">
        <f t="shared" ref="J186:Q186" si="534">SUM(J182:J185)</f>
        <v>0</v>
      </c>
      <c r="K186" s="113">
        <f t="shared" si="534"/>
        <v>0</v>
      </c>
      <c r="L186" s="43">
        <f t="shared" si="534"/>
        <v>0</v>
      </c>
      <c r="M186" s="144">
        <f t="shared" si="534"/>
        <v>0</v>
      </c>
      <c r="O186" s="115">
        <f t="shared" si="534"/>
        <v>0</v>
      </c>
      <c r="P186" s="101">
        <f t="shared" si="534"/>
        <v>0</v>
      </c>
      <c r="Q186" s="115">
        <f t="shared" si="534"/>
        <v>0</v>
      </c>
      <c r="R186" s="101">
        <f t="shared" ref="R186" si="535">SUM(R182:R185)</f>
        <v>0</v>
      </c>
      <c r="S186" s="115">
        <f>SUM(S182:S185)</f>
        <v>0</v>
      </c>
      <c r="T186" s="101">
        <f t="shared" ref="T186:V186" si="536">SUM(T182:T185)</f>
        <v>0</v>
      </c>
      <c r="U186" s="115">
        <f>SUM(U182:U185)</f>
        <v>0</v>
      </c>
      <c r="V186" s="101">
        <f t="shared" si="536"/>
        <v>0</v>
      </c>
      <c r="W186" s="115">
        <f>SUM(W182:W185)</f>
        <v>0</v>
      </c>
      <c r="X186" s="101">
        <f t="shared" ref="X186" si="537">SUM(X182:X185)</f>
        <v>0</v>
      </c>
      <c r="Y186" s="115">
        <f>SUM(Y182:Y185)</f>
        <v>0</v>
      </c>
      <c r="Z186" s="101">
        <f t="shared" ref="Z186" si="538">SUM(Z182:Z185)</f>
        <v>0</v>
      </c>
      <c r="AA186" s="115">
        <f>SUM(AA182:AA185)</f>
        <v>0</v>
      </c>
      <c r="AB186" s="101">
        <f t="shared" ref="AB186" si="539">SUM(AB182:AB185)</f>
        <v>0</v>
      </c>
      <c r="AC186" s="115">
        <f>SUM(AC182:AC185)</f>
        <v>0</v>
      </c>
      <c r="AD186" s="101">
        <f t="shared" ref="AD186" si="540">SUM(AD182:AD185)</f>
        <v>0</v>
      </c>
      <c r="AE186" s="115">
        <f>SUM(AE182:AE185)</f>
        <v>0</v>
      </c>
      <c r="AF186" s="101">
        <f t="shared" ref="AF186" si="541">SUM(AF182:AF185)</f>
        <v>0</v>
      </c>
      <c r="AG186" s="115">
        <f>SUM(AG182:AG185)</f>
        <v>0</v>
      </c>
      <c r="AH186" s="101">
        <f t="shared" ref="AH186" si="542">SUM(AH182:AH185)</f>
        <v>0</v>
      </c>
    </row>
    <row r="187" spans="1:34">
      <c r="A187" s="13" t="str">
        <f>IF(C187="","",CONCATENATE(B187,"_",C187,"_",D187,"_",E187))</f>
        <v/>
      </c>
      <c r="B187" s="230">
        <v>37</v>
      </c>
      <c r="C187" s="222"/>
      <c r="D187" s="222"/>
      <c r="E187" s="40" t="s">
        <v>2</v>
      </c>
      <c r="F187" s="41">
        <f>IF(C187="",0,IF(D187="",0,VLOOKUP(D187,Data!$B:$D,3,FALSE)))</f>
        <v>0</v>
      </c>
      <c r="G187" s="107"/>
      <c r="H187" s="23">
        <f>IF(G187="",0,F187*G187)</f>
        <v>0</v>
      </c>
      <c r="I187" s="137">
        <f>IF(OR(D187=Data!$G$3,D187=Data!$G$4,D187=Data!$G$5,D187=Data!$G$6,D187=Data!$G$7,D187=Data!$G$8,D187=Data!$G$9,D187=Data!$G$10,D187=Data!$G$11,D187=Data!$G$12,D187=Data!$G$13,D187=Data!$G$14,D187=Data!$G$15,D187=Data!$G$16,D187=Data!$G$17,D187=Data!$G$18,D187=Data!$G$19,D187=Data!$G$20,D187=Data!$G$21,D187=Data!$G$22,D187=Data!$G$23,D187=Data!$G$24,D187=Data!$G$25,D187=Data!$G$26,D187=Data!$G$27,D187=Data!$G$28,D187=Data!$G$29,D187=Data!$G$30),1,0)</f>
        <v>0</v>
      </c>
      <c r="J187" s="111">
        <f>O187+Q187+S187+U187+W187+Y187+AA187+AC187+AE187+AG187</f>
        <v>0</v>
      </c>
      <c r="K187" s="112">
        <f>G187-J187</f>
        <v>0</v>
      </c>
      <c r="L187" s="41">
        <f>P187+R187+T187+V187+X187+Z187+AB187+AD187+AF187+AH187</f>
        <v>0</v>
      </c>
      <c r="M187" s="143">
        <f>H187-L187</f>
        <v>0</v>
      </c>
      <c r="O187" s="116">
        <f>SUMIF('1. ZoR'!$C$4:$C$200,$A187,'1. ZoR'!$E$4:$E$200)</f>
        <v>0</v>
      </c>
      <c r="P187" s="23">
        <f>O187*$F187</f>
        <v>0</v>
      </c>
      <c r="Q187" s="116">
        <f>SUMIF('2. ZoR'!$C$4:$C$200,$A187,'2. ZoR'!$E$4:$E$200)</f>
        <v>0</v>
      </c>
      <c r="R187" s="23">
        <f>Q187*$F187</f>
        <v>0</v>
      </c>
      <c r="S187" s="116">
        <f>SUMIF('3. ZoR'!$C$4:$C$200,$A187,'3. ZoR'!$E$4:$E$200)</f>
        <v>0</v>
      </c>
      <c r="T187" s="23">
        <f>S187*$F187</f>
        <v>0</v>
      </c>
      <c r="U187" s="116">
        <f>SUMIF('4. ZoR'!$C$4:$C$200,$A187,'4. ZoR'!$E$4:$E$200)</f>
        <v>0</v>
      </c>
      <c r="V187" s="23">
        <f>U187*$F187</f>
        <v>0</v>
      </c>
      <c r="W187" s="116">
        <f>SUMIF('5. ZoR'!$C$4:$C$200,$A187,'5. ZoR'!$E$4:$E$200)</f>
        <v>0</v>
      </c>
      <c r="X187" s="23">
        <f>W187*$F187</f>
        <v>0</v>
      </c>
      <c r="Y187" s="116">
        <f>SUMIF('6. ZoR'!$C$4:$C$200,$A187,'6. ZoR'!$E$4:$E$200)</f>
        <v>0</v>
      </c>
      <c r="Z187" s="23">
        <f>Y187*$F187</f>
        <v>0</v>
      </c>
      <c r="AA187" s="116">
        <f>SUMIF('7. ZoR'!$C$4:$C$200,$A187,'7. ZoR'!$E$4:$E$200)</f>
        <v>0</v>
      </c>
      <c r="AB187" s="23">
        <f>AA187*$F187</f>
        <v>0</v>
      </c>
      <c r="AC187" s="116">
        <f>SUMIF('8. ZoR'!$C$4:$C$200,$A187,'8. ZoR'!$E$4:$E$200)</f>
        <v>0</v>
      </c>
      <c r="AD187" s="23">
        <f>AC187*$F187</f>
        <v>0</v>
      </c>
      <c r="AE187" s="116">
        <f>SUMIF('9. ZoR'!$C$4:$C$200,$A187,'9. ZoR'!$E$4:$E$200)</f>
        <v>0</v>
      </c>
      <c r="AF187" s="23">
        <f>AE187*$F187</f>
        <v>0</v>
      </c>
      <c r="AG187" s="116">
        <f>SUMIF('10. ZoR'!$C$4:$C$200,$A187,'10. ZoR'!$E$4:$E$200)</f>
        <v>0</v>
      </c>
      <c r="AH187" s="23">
        <f>AG187*$F187</f>
        <v>0</v>
      </c>
    </row>
    <row r="188" spans="1:34">
      <c r="A188" s="13" t="str">
        <f>IF(C187="","",CONCATENATE(B187,"_",C187,"_",D187,"_",E188))</f>
        <v/>
      </c>
      <c r="B188" s="230"/>
      <c r="C188" s="222"/>
      <c r="D188" s="222"/>
      <c r="E188" s="39" t="s">
        <v>267</v>
      </c>
      <c r="F188" s="22">
        <f>IF(C187="",0,IF(D187="",0,VLOOKUP(D187,Data!$B:$D,3,FALSE)))</f>
        <v>0</v>
      </c>
      <c r="G188" s="107"/>
      <c r="H188" s="23">
        <f t="shared" ref="H188:H190" si="543">IF(G188="",0,F188*G188)</f>
        <v>0</v>
      </c>
      <c r="I188" s="137">
        <f>IF(OR(D187=Data!$G$3,D187=Data!$G$4,D187=Data!$G$5,D187=Data!$G$6,D187=Data!$G$7,D187=Data!$G$8,D187=Data!$G$9,D187=Data!$G$10,D187=Data!$G$11,D187=Data!$G$12,D187=Data!$G$13,D187=Data!$G$14,D187=Data!$G$15,D187=Data!$G$16,D187=Data!$G$17,D187=Data!$G$18,D187=Data!$G$19,D187=Data!$G$20,D187=Data!$G$21,D187=Data!$G$22,D187=Data!$G$23,D187=Data!$G$24,D187=Data!$G$25,D187=Data!$G$26,D187=Data!$G$27,D187=Data!$G$28,D187=Data!$G$29,D187=Data!$G$30),1,0)</f>
        <v>0</v>
      </c>
      <c r="J188" s="111">
        <f t="shared" ref="J188:J190" si="544">O188+Q188+S188+U188+W188+Y188+AA188+AC188+AE188+AG188</f>
        <v>0</v>
      </c>
      <c r="K188" s="112">
        <f t="shared" ref="K188:K190" si="545">G188-J188</f>
        <v>0</v>
      </c>
      <c r="L188" s="41">
        <f t="shared" ref="L188:L190" si="546">P188+R188+T188+V188+X188+Z188+AB188+AD188+AF188+AH188</f>
        <v>0</v>
      </c>
      <c r="M188" s="143">
        <f t="shared" ref="M188:M190" si="547">H188-L188</f>
        <v>0</v>
      </c>
      <c r="O188" s="116">
        <f>SUMIF('1. ZoR'!$C$4:$C$200,$A188,'1. ZoR'!$E$4:$E$200)</f>
        <v>0</v>
      </c>
      <c r="P188" s="23">
        <f t="shared" ref="P188:AH190" si="548">O188*$F188</f>
        <v>0</v>
      </c>
      <c r="Q188" s="116">
        <f>SUMIF('2. ZoR'!$C$4:$C$200,$A188,'2. ZoR'!$E$4:$E$200)</f>
        <v>0</v>
      </c>
      <c r="R188" s="23">
        <f t="shared" si="548"/>
        <v>0</v>
      </c>
      <c r="S188" s="116">
        <f>SUMIF('3. ZoR'!$C$4:$C$200,$A188,'3. ZoR'!$E$4:$E$200)</f>
        <v>0</v>
      </c>
      <c r="T188" s="23">
        <f t="shared" si="548"/>
        <v>0</v>
      </c>
      <c r="U188" s="116">
        <f>SUMIF('4. ZoR'!$C$4:$C$200,$A188,'4. ZoR'!$E$4:$E$200)</f>
        <v>0</v>
      </c>
      <c r="V188" s="23">
        <f t="shared" si="548"/>
        <v>0</v>
      </c>
      <c r="W188" s="116">
        <f>SUMIF('5. ZoR'!$C$4:$C$200,$A188,'5. ZoR'!$E$4:$E$200)</f>
        <v>0</v>
      </c>
      <c r="X188" s="23">
        <f t="shared" si="548"/>
        <v>0</v>
      </c>
      <c r="Y188" s="116">
        <f>SUMIF('6. ZoR'!$C$4:$C$200,$A188,'6. ZoR'!$E$4:$E$200)</f>
        <v>0</v>
      </c>
      <c r="Z188" s="23">
        <f t="shared" si="548"/>
        <v>0</v>
      </c>
      <c r="AA188" s="116">
        <f>SUMIF('7. ZoR'!$C$4:$C$200,$A188,'7. ZoR'!$E$4:$E$200)</f>
        <v>0</v>
      </c>
      <c r="AB188" s="23">
        <f t="shared" si="548"/>
        <v>0</v>
      </c>
      <c r="AC188" s="116">
        <f>SUMIF('8. ZoR'!$C$4:$C$200,$A188,'8. ZoR'!$E$4:$E$200)</f>
        <v>0</v>
      </c>
      <c r="AD188" s="23">
        <f t="shared" si="548"/>
        <v>0</v>
      </c>
      <c r="AE188" s="116">
        <f>SUMIF('9. ZoR'!$C$4:$C$200,$A188,'9. ZoR'!$E$4:$E$200)</f>
        <v>0</v>
      </c>
      <c r="AF188" s="23">
        <f t="shared" si="548"/>
        <v>0</v>
      </c>
      <c r="AG188" s="116">
        <f>SUMIF('10. ZoR'!$C$4:$C$200,$A188,'10. ZoR'!$E$4:$E$200)</f>
        <v>0</v>
      </c>
      <c r="AH188" s="23">
        <f t="shared" si="548"/>
        <v>0</v>
      </c>
    </row>
    <row r="189" spans="1:34">
      <c r="A189" s="13" t="str">
        <f>IF(C187="","",CONCATENATE(B187,"_",C187,"_",D187,"_",E189))</f>
        <v/>
      </c>
      <c r="B189" s="230"/>
      <c r="C189" s="222"/>
      <c r="D189" s="222"/>
      <c r="E189" s="39" t="s">
        <v>268</v>
      </c>
      <c r="F189" s="22">
        <f>IF(C187="",0,IF(D187="",0,VLOOKUP(D187,Data!$B:$D,3,FALSE)))</f>
        <v>0</v>
      </c>
      <c r="G189" s="107"/>
      <c r="H189" s="23">
        <f t="shared" si="543"/>
        <v>0</v>
      </c>
      <c r="I189" s="137">
        <f>IF(OR(D187=Data!$G$3,D187=Data!$G$4,D187=Data!$G$5,D187=Data!$G$6,D187=Data!$G$7,D187=Data!$G$8,D187=Data!$G$9,D187=Data!$G$10,D187=Data!$G$11,D187=Data!$G$12,D187=Data!$G$13,D187=Data!$G$14,D187=Data!$G$15,D187=Data!$G$16,D187=Data!$G$17,D187=Data!$G$18,D187=Data!$G$19,D187=Data!$G$20,D187=Data!$G$21,D187=Data!$G$22,D187=Data!$G$23,D187=Data!$G$24,D187=Data!$G$25,D187=Data!$G$26,D187=Data!$G$27,D187=Data!$G$28,D187=Data!$G$29,D187=Data!$G$30),1,0)</f>
        <v>0</v>
      </c>
      <c r="J189" s="111">
        <f t="shared" si="544"/>
        <v>0</v>
      </c>
      <c r="K189" s="112">
        <f t="shared" si="545"/>
        <v>0</v>
      </c>
      <c r="L189" s="41">
        <f t="shared" si="546"/>
        <v>0</v>
      </c>
      <c r="M189" s="143">
        <f t="shared" si="547"/>
        <v>0</v>
      </c>
      <c r="O189" s="116">
        <f>SUMIF('1. ZoR'!$C$4:$C$200,$A189,'1. ZoR'!$E$4:$E$200)</f>
        <v>0</v>
      </c>
      <c r="P189" s="23">
        <f t="shared" si="548"/>
        <v>0</v>
      </c>
      <c r="Q189" s="116">
        <f>SUMIF('2. ZoR'!$C$4:$C$200,$A189,'2. ZoR'!$E$4:$E$200)</f>
        <v>0</v>
      </c>
      <c r="R189" s="23">
        <f t="shared" si="548"/>
        <v>0</v>
      </c>
      <c r="S189" s="116">
        <f>SUMIF('3. ZoR'!$C$4:$C$200,$A189,'3. ZoR'!$E$4:$E$200)</f>
        <v>0</v>
      </c>
      <c r="T189" s="23">
        <f t="shared" si="548"/>
        <v>0</v>
      </c>
      <c r="U189" s="116">
        <f>SUMIF('4. ZoR'!$C$4:$C$200,$A189,'4. ZoR'!$E$4:$E$200)</f>
        <v>0</v>
      </c>
      <c r="V189" s="23">
        <f t="shared" si="548"/>
        <v>0</v>
      </c>
      <c r="W189" s="116">
        <f>SUMIF('5. ZoR'!$C$4:$C$200,$A189,'5. ZoR'!$E$4:$E$200)</f>
        <v>0</v>
      </c>
      <c r="X189" s="23">
        <f t="shared" si="548"/>
        <v>0</v>
      </c>
      <c r="Y189" s="116">
        <f>SUMIF('6. ZoR'!$C$4:$C$200,$A189,'6. ZoR'!$E$4:$E$200)</f>
        <v>0</v>
      </c>
      <c r="Z189" s="23">
        <f t="shared" si="548"/>
        <v>0</v>
      </c>
      <c r="AA189" s="116">
        <f>SUMIF('7. ZoR'!$C$4:$C$200,$A189,'7. ZoR'!$E$4:$E$200)</f>
        <v>0</v>
      </c>
      <c r="AB189" s="23">
        <f t="shared" si="548"/>
        <v>0</v>
      </c>
      <c r="AC189" s="116">
        <f>SUMIF('8. ZoR'!$C$4:$C$200,$A189,'8. ZoR'!$E$4:$E$200)</f>
        <v>0</v>
      </c>
      <c r="AD189" s="23">
        <f t="shared" si="548"/>
        <v>0</v>
      </c>
      <c r="AE189" s="116">
        <f>SUMIF('9. ZoR'!$C$4:$C$200,$A189,'9. ZoR'!$E$4:$E$200)</f>
        <v>0</v>
      </c>
      <c r="AF189" s="23">
        <f t="shared" si="548"/>
        <v>0</v>
      </c>
      <c r="AG189" s="116">
        <f>SUMIF('10. ZoR'!$C$4:$C$200,$A189,'10. ZoR'!$E$4:$E$200)</f>
        <v>0</v>
      </c>
      <c r="AH189" s="23">
        <f t="shared" si="548"/>
        <v>0</v>
      </c>
    </row>
    <row r="190" spans="1:34">
      <c r="A190" s="13" t="str">
        <f>IF(C187="","",CONCATENATE(B187,"_",C187,"_",D187,"_",E190))</f>
        <v/>
      </c>
      <c r="B190" s="230"/>
      <c r="C190" s="222"/>
      <c r="D190" s="222"/>
      <c r="E190" s="39" t="s">
        <v>269</v>
      </c>
      <c r="F190" s="22">
        <f>IF(C187="",0,IF(D187="",0,Data!$K$8))</f>
        <v>0</v>
      </c>
      <c r="G190" s="107"/>
      <c r="H190" s="23">
        <f t="shared" si="543"/>
        <v>0</v>
      </c>
      <c r="I190" s="137">
        <v>1</v>
      </c>
      <c r="J190" s="111">
        <f t="shared" si="544"/>
        <v>0</v>
      </c>
      <c r="K190" s="112">
        <f t="shared" si="545"/>
        <v>0</v>
      </c>
      <c r="L190" s="41">
        <f t="shared" si="546"/>
        <v>0</v>
      </c>
      <c r="M190" s="143">
        <f t="shared" si="547"/>
        <v>0</v>
      </c>
      <c r="O190" s="116">
        <f>SUMIF('1. ZoR'!$C$4:$C$200,$A190,'1. ZoR'!$E$4:$E$200)</f>
        <v>0</v>
      </c>
      <c r="P190" s="23">
        <f t="shared" si="548"/>
        <v>0</v>
      </c>
      <c r="Q190" s="116">
        <f>SUMIF('2. ZoR'!$C$4:$C$200,$A190,'2. ZoR'!$E$4:$E$200)</f>
        <v>0</v>
      </c>
      <c r="R190" s="23">
        <f t="shared" si="548"/>
        <v>0</v>
      </c>
      <c r="S190" s="116">
        <f>SUMIF('3. ZoR'!$C$4:$C$200,$A190,'3. ZoR'!$E$4:$E$200)</f>
        <v>0</v>
      </c>
      <c r="T190" s="23">
        <f t="shared" si="548"/>
        <v>0</v>
      </c>
      <c r="U190" s="116">
        <f>SUMIF('4. ZoR'!$C$4:$C$200,$A190,'4. ZoR'!$E$4:$E$200)</f>
        <v>0</v>
      </c>
      <c r="V190" s="23">
        <f t="shared" si="548"/>
        <v>0</v>
      </c>
      <c r="W190" s="116">
        <f>SUMIF('5. ZoR'!$C$4:$C$200,$A190,'5. ZoR'!$E$4:$E$200)</f>
        <v>0</v>
      </c>
      <c r="X190" s="23">
        <f t="shared" si="548"/>
        <v>0</v>
      </c>
      <c r="Y190" s="116">
        <f>SUMIF('6. ZoR'!$C$4:$C$200,$A190,'6. ZoR'!$E$4:$E$200)</f>
        <v>0</v>
      </c>
      <c r="Z190" s="23">
        <f t="shared" si="548"/>
        <v>0</v>
      </c>
      <c r="AA190" s="116">
        <f>SUMIF('7. ZoR'!$C$4:$C$200,$A190,'7. ZoR'!$E$4:$E$200)</f>
        <v>0</v>
      </c>
      <c r="AB190" s="23">
        <f t="shared" si="548"/>
        <v>0</v>
      </c>
      <c r="AC190" s="116">
        <f>SUMIF('8. ZoR'!$C$4:$C$200,$A190,'8. ZoR'!$E$4:$E$200)</f>
        <v>0</v>
      </c>
      <c r="AD190" s="23">
        <f t="shared" si="548"/>
        <v>0</v>
      </c>
      <c r="AE190" s="116">
        <f>SUMIF('9. ZoR'!$C$4:$C$200,$A190,'9. ZoR'!$E$4:$E$200)</f>
        <v>0</v>
      </c>
      <c r="AF190" s="23">
        <f t="shared" si="548"/>
        <v>0</v>
      </c>
      <c r="AG190" s="116">
        <f>SUMIF('10. ZoR'!$C$4:$C$200,$A190,'10. ZoR'!$E$4:$E$200)</f>
        <v>0</v>
      </c>
      <c r="AH190" s="23">
        <f t="shared" si="548"/>
        <v>0</v>
      </c>
    </row>
    <row r="191" spans="1:34">
      <c r="B191" s="230"/>
      <c r="C191" s="219" t="str">
        <f>CONCATENATE("Celkem za"," ",C187," - ",D187)</f>
        <v xml:space="preserve">Celkem za  - </v>
      </c>
      <c r="D191" s="220"/>
      <c r="E191" s="220"/>
      <c r="F191" s="220"/>
      <c r="G191" s="221"/>
      <c r="H191" s="101">
        <f>SUM(H187:H190)</f>
        <v>0</v>
      </c>
      <c r="I191" s="139"/>
      <c r="J191" s="109">
        <f t="shared" ref="J191:Q191" si="549">SUM(J187:J190)</f>
        <v>0</v>
      </c>
      <c r="K191" s="113">
        <f t="shared" si="549"/>
        <v>0</v>
      </c>
      <c r="L191" s="43">
        <f t="shared" si="549"/>
        <v>0</v>
      </c>
      <c r="M191" s="144">
        <f t="shared" si="549"/>
        <v>0</v>
      </c>
      <c r="O191" s="115">
        <f t="shared" si="549"/>
        <v>0</v>
      </c>
      <c r="P191" s="101">
        <f t="shared" si="549"/>
        <v>0</v>
      </c>
      <c r="Q191" s="115">
        <f t="shared" si="549"/>
        <v>0</v>
      </c>
      <c r="R191" s="101">
        <f t="shared" ref="R191" si="550">SUM(R187:R190)</f>
        <v>0</v>
      </c>
      <c r="S191" s="115">
        <f>SUM(S187:S190)</f>
        <v>0</v>
      </c>
      <c r="T191" s="101">
        <f t="shared" ref="T191:V191" si="551">SUM(T187:T190)</f>
        <v>0</v>
      </c>
      <c r="U191" s="115">
        <f>SUM(U187:U190)</f>
        <v>0</v>
      </c>
      <c r="V191" s="101">
        <f t="shared" si="551"/>
        <v>0</v>
      </c>
      <c r="W191" s="115">
        <f>SUM(W187:W190)</f>
        <v>0</v>
      </c>
      <c r="X191" s="101">
        <f t="shared" ref="X191" si="552">SUM(X187:X190)</f>
        <v>0</v>
      </c>
      <c r="Y191" s="115">
        <f>SUM(Y187:Y190)</f>
        <v>0</v>
      </c>
      <c r="Z191" s="101">
        <f t="shared" ref="Z191" si="553">SUM(Z187:Z190)</f>
        <v>0</v>
      </c>
      <c r="AA191" s="115">
        <f>SUM(AA187:AA190)</f>
        <v>0</v>
      </c>
      <c r="AB191" s="101">
        <f t="shared" ref="AB191" si="554">SUM(AB187:AB190)</f>
        <v>0</v>
      </c>
      <c r="AC191" s="115">
        <f>SUM(AC187:AC190)</f>
        <v>0</v>
      </c>
      <c r="AD191" s="101">
        <f t="shared" ref="AD191" si="555">SUM(AD187:AD190)</f>
        <v>0</v>
      </c>
      <c r="AE191" s="115">
        <f>SUM(AE187:AE190)</f>
        <v>0</v>
      </c>
      <c r="AF191" s="101">
        <f t="shared" ref="AF191" si="556">SUM(AF187:AF190)</f>
        <v>0</v>
      </c>
      <c r="AG191" s="115">
        <f>SUM(AG187:AG190)</f>
        <v>0</v>
      </c>
      <c r="AH191" s="101">
        <f t="shared" ref="AH191" si="557">SUM(AH187:AH190)</f>
        <v>0</v>
      </c>
    </row>
    <row r="192" spans="1:34">
      <c r="A192" s="13" t="str">
        <f>IF(C192="","",CONCATENATE(B192,"_",C192,"_",D192,"_",E192))</f>
        <v/>
      </c>
      <c r="B192" s="230">
        <v>38</v>
      </c>
      <c r="C192" s="222"/>
      <c r="D192" s="222"/>
      <c r="E192" s="40" t="s">
        <v>2</v>
      </c>
      <c r="F192" s="41">
        <f>IF(C192="",0,IF(D192="",0,VLOOKUP(D192,Data!$B:$D,3,FALSE)))</f>
        <v>0</v>
      </c>
      <c r="G192" s="107"/>
      <c r="H192" s="23">
        <f>IF(G192="",0,F192*G192)</f>
        <v>0</v>
      </c>
      <c r="I192" s="137">
        <f>IF(OR(D192=Data!$G$3,D192=Data!$G$4,D192=Data!$G$5,D192=Data!$G$6,D192=Data!$G$7,D192=Data!$G$8,D192=Data!$G$9,D192=Data!$G$10,D192=Data!$G$11,D192=Data!$G$12,D192=Data!$G$13,D192=Data!$G$14,D192=Data!$G$15,D192=Data!$G$16,D192=Data!$G$17,D192=Data!$G$18,D192=Data!$G$19,D192=Data!$G$20,D192=Data!$G$21,D192=Data!$G$22,D192=Data!$G$23,D192=Data!$G$24,D192=Data!$G$25,D192=Data!$G$26,D192=Data!$G$27,D192=Data!$G$28,D192=Data!$G$29,D192=Data!$G$30),1,0)</f>
        <v>0</v>
      </c>
      <c r="J192" s="111">
        <f>O192+Q192+S192+U192+W192+Y192+AA192+AC192+AE192+AG192</f>
        <v>0</v>
      </c>
      <c r="K192" s="112">
        <f>G192-J192</f>
        <v>0</v>
      </c>
      <c r="L192" s="41">
        <f>P192+R192+T192+V192+X192+Z192+AB192+AD192+AF192+AH192</f>
        <v>0</v>
      </c>
      <c r="M192" s="143">
        <f>H192-L192</f>
        <v>0</v>
      </c>
      <c r="O192" s="116">
        <f>SUMIF('1. ZoR'!$C$4:$C$200,$A192,'1. ZoR'!$E$4:$E$200)</f>
        <v>0</v>
      </c>
      <c r="P192" s="23">
        <f>O192*$F192</f>
        <v>0</v>
      </c>
      <c r="Q192" s="116">
        <f>SUMIF('2. ZoR'!$C$4:$C$200,$A192,'2. ZoR'!$E$4:$E$200)</f>
        <v>0</v>
      </c>
      <c r="R192" s="23">
        <f>Q192*$F192</f>
        <v>0</v>
      </c>
      <c r="S192" s="116">
        <f>SUMIF('3. ZoR'!$C$4:$C$200,$A192,'3. ZoR'!$E$4:$E$200)</f>
        <v>0</v>
      </c>
      <c r="T192" s="23">
        <f>S192*$F192</f>
        <v>0</v>
      </c>
      <c r="U192" s="116">
        <f>SUMIF('4. ZoR'!$C$4:$C$200,$A192,'4. ZoR'!$E$4:$E$200)</f>
        <v>0</v>
      </c>
      <c r="V192" s="23">
        <f>U192*$F192</f>
        <v>0</v>
      </c>
      <c r="W192" s="116">
        <f>SUMIF('5. ZoR'!$C$4:$C$200,$A192,'5. ZoR'!$E$4:$E$200)</f>
        <v>0</v>
      </c>
      <c r="X192" s="23">
        <f>W192*$F192</f>
        <v>0</v>
      </c>
      <c r="Y192" s="116">
        <f>SUMIF('6. ZoR'!$C$4:$C$200,$A192,'6. ZoR'!$E$4:$E$200)</f>
        <v>0</v>
      </c>
      <c r="Z192" s="23">
        <f>Y192*$F192</f>
        <v>0</v>
      </c>
      <c r="AA192" s="116">
        <f>SUMIF('7. ZoR'!$C$4:$C$200,$A192,'7. ZoR'!$E$4:$E$200)</f>
        <v>0</v>
      </c>
      <c r="AB192" s="23">
        <f>AA192*$F192</f>
        <v>0</v>
      </c>
      <c r="AC192" s="116">
        <f>SUMIF('8. ZoR'!$C$4:$C$200,$A192,'8. ZoR'!$E$4:$E$200)</f>
        <v>0</v>
      </c>
      <c r="AD192" s="23">
        <f>AC192*$F192</f>
        <v>0</v>
      </c>
      <c r="AE192" s="116">
        <f>SUMIF('9. ZoR'!$C$4:$C$200,$A192,'9. ZoR'!$E$4:$E$200)</f>
        <v>0</v>
      </c>
      <c r="AF192" s="23">
        <f>AE192*$F192</f>
        <v>0</v>
      </c>
      <c r="AG192" s="116">
        <f>SUMIF('10. ZoR'!$C$4:$C$200,$A192,'10. ZoR'!$E$4:$E$200)</f>
        <v>0</v>
      </c>
      <c r="AH192" s="23">
        <f>AG192*$F192</f>
        <v>0</v>
      </c>
    </row>
    <row r="193" spans="1:34">
      <c r="A193" s="13" t="str">
        <f>IF(C192="","",CONCATENATE(B192,"_",C192,"_",D192,"_",E193))</f>
        <v/>
      </c>
      <c r="B193" s="230"/>
      <c r="C193" s="222"/>
      <c r="D193" s="222"/>
      <c r="E193" s="39" t="s">
        <v>267</v>
      </c>
      <c r="F193" s="22">
        <f>IF(C192="",0,IF(D192="",0,VLOOKUP(D192,Data!$B:$D,3,FALSE)))</f>
        <v>0</v>
      </c>
      <c r="G193" s="107"/>
      <c r="H193" s="23">
        <f t="shared" ref="H193:H195" si="558">IF(G193="",0,F193*G193)</f>
        <v>0</v>
      </c>
      <c r="I193" s="137">
        <f>IF(OR(D192=Data!$G$3,D192=Data!$G$4,D192=Data!$G$5,D192=Data!$G$6,D192=Data!$G$7,D192=Data!$G$8,D192=Data!$G$9,D192=Data!$G$10,D192=Data!$G$11,D192=Data!$G$12,D192=Data!$G$13,D192=Data!$G$14,D192=Data!$G$15,D192=Data!$G$16,D192=Data!$G$17,D192=Data!$G$18,D192=Data!$G$19,D192=Data!$G$20,D192=Data!$G$21,D192=Data!$G$22,D192=Data!$G$23,D192=Data!$G$24,D192=Data!$G$25,D192=Data!$G$26,D192=Data!$G$27,D192=Data!$G$28,D192=Data!$G$29,D192=Data!$G$30),1,0)</f>
        <v>0</v>
      </c>
      <c r="J193" s="111">
        <f t="shared" ref="J193:J195" si="559">O193+Q193+S193+U193+W193+Y193+AA193+AC193+AE193+AG193</f>
        <v>0</v>
      </c>
      <c r="K193" s="112">
        <f t="shared" ref="K193:K195" si="560">G193-J193</f>
        <v>0</v>
      </c>
      <c r="L193" s="41">
        <f t="shared" ref="L193:L195" si="561">P193+R193+T193+V193+X193+Z193+AB193+AD193+AF193+AH193</f>
        <v>0</v>
      </c>
      <c r="M193" s="143">
        <f t="shared" ref="M193:M195" si="562">H193-L193</f>
        <v>0</v>
      </c>
      <c r="O193" s="116">
        <f>SUMIF('1. ZoR'!$C$4:$C$200,$A193,'1. ZoR'!$E$4:$E$200)</f>
        <v>0</v>
      </c>
      <c r="P193" s="23">
        <f t="shared" ref="P193:AH195" si="563">O193*$F193</f>
        <v>0</v>
      </c>
      <c r="Q193" s="116">
        <f>SUMIF('2. ZoR'!$C$4:$C$200,$A193,'2. ZoR'!$E$4:$E$200)</f>
        <v>0</v>
      </c>
      <c r="R193" s="23">
        <f t="shared" si="563"/>
        <v>0</v>
      </c>
      <c r="S193" s="116">
        <f>SUMIF('3. ZoR'!$C$4:$C$200,$A193,'3. ZoR'!$E$4:$E$200)</f>
        <v>0</v>
      </c>
      <c r="T193" s="23">
        <f t="shared" si="563"/>
        <v>0</v>
      </c>
      <c r="U193" s="116">
        <f>SUMIF('4. ZoR'!$C$4:$C$200,$A193,'4. ZoR'!$E$4:$E$200)</f>
        <v>0</v>
      </c>
      <c r="V193" s="23">
        <f t="shared" si="563"/>
        <v>0</v>
      </c>
      <c r="W193" s="116">
        <f>SUMIF('5. ZoR'!$C$4:$C$200,$A193,'5. ZoR'!$E$4:$E$200)</f>
        <v>0</v>
      </c>
      <c r="X193" s="23">
        <f t="shared" si="563"/>
        <v>0</v>
      </c>
      <c r="Y193" s="116">
        <f>SUMIF('6. ZoR'!$C$4:$C$200,$A193,'6. ZoR'!$E$4:$E$200)</f>
        <v>0</v>
      </c>
      <c r="Z193" s="23">
        <f t="shared" si="563"/>
        <v>0</v>
      </c>
      <c r="AA193" s="116">
        <f>SUMIF('7. ZoR'!$C$4:$C$200,$A193,'7. ZoR'!$E$4:$E$200)</f>
        <v>0</v>
      </c>
      <c r="AB193" s="23">
        <f t="shared" si="563"/>
        <v>0</v>
      </c>
      <c r="AC193" s="116">
        <f>SUMIF('8. ZoR'!$C$4:$C$200,$A193,'8. ZoR'!$E$4:$E$200)</f>
        <v>0</v>
      </c>
      <c r="AD193" s="23">
        <f t="shared" si="563"/>
        <v>0</v>
      </c>
      <c r="AE193" s="116">
        <f>SUMIF('9. ZoR'!$C$4:$C$200,$A193,'9. ZoR'!$E$4:$E$200)</f>
        <v>0</v>
      </c>
      <c r="AF193" s="23">
        <f t="shared" si="563"/>
        <v>0</v>
      </c>
      <c r="AG193" s="116">
        <f>SUMIF('10. ZoR'!$C$4:$C$200,$A193,'10. ZoR'!$E$4:$E$200)</f>
        <v>0</v>
      </c>
      <c r="AH193" s="23">
        <f t="shared" si="563"/>
        <v>0</v>
      </c>
    </row>
    <row r="194" spans="1:34">
      <c r="A194" s="13" t="str">
        <f>IF(C192="","",CONCATENATE(B192,"_",C192,"_",D192,"_",E194))</f>
        <v/>
      </c>
      <c r="B194" s="230"/>
      <c r="C194" s="222"/>
      <c r="D194" s="222"/>
      <c r="E194" s="39" t="s">
        <v>268</v>
      </c>
      <c r="F194" s="22">
        <f>IF(C192="",0,IF(D192="",0,VLOOKUP(D192,Data!$B:$D,3,FALSE)))</f>
        <v>0</v>
      </c>
      <c r="G194" s="107"/>
      <c r="H194" s="23">
        <f t="shared" si="558"/>
        <v>0</v>
      </c>
      <c r="I194" s="137">
        <f>IF(OR(D192=Data!$G$3,D192=Data!$G$4,D192=Data!$G$5,D192=Data!$G$6,D192=Data!$G$7,D192=Data!$G$8,D192=Data!$G$9,D192=Data!$G$10,D192=Data!$G$11,D192=Data!$G$12,D192=Data!$G$13,D192=Data!$G$14,D192=Data!$G$15,D192=Data!$G$16,D192=Data!$G$17,D192=Data!$G$18,D192=Data!$G$19,D192=Data!$G$20,D192=Data!$G$21,D192=Data!$G$22,D192=Data!$G$23,D192=Data!$G$24,D192=Data!$G$25,D192=Data!$G$26,D192=Data!$G$27,D192=Data!$G$28,D192=Data!$G$29,D192=Data!$G$30),1,0)</f>
        <v>0</v>
      </c>
      <c r="J194" s="111">
        <f t="shared" si="559"/>
        <v>0</v>
      </c>
      <c r="K194" s="112">
        <f t="shared" si="560"/>
        <v>0</v>
      </c>
      <c r="L194" s="41">
        <f t="shared" si="561"/>
        <v>0</v>
      </c>
      <c r="M194" s="143">
        <f t="shared" si="562"/>
        <v>0</v>
      </c>
      <c r="O194" s="116">
        <f>SUMIF('1. ZoR'!$C$4:$C$200,$A194,'1. ZoR'!$E$4:$E$200)</f>
        <v>0</v>
      </c>
      <c r="P194" s="23">
        <f t="shared" si="563"/>
        <v>0</v>
      </c>
      <c r="Q194" s="116">
        <f>SUMIF('2. ZoR'!$C$4:$C$200,$A194,'2. ZoR'!$E$4:$E$200)</f>
        <v>0</v>
      </c>
      <c r="R194" s="23">
        <f t="shared" si="563"/>
        <v>0</v>
      </c>
      <c r="S194" s="116">
        <f>SUMIF('3. ZoR'!$C$4:$C$200,$A194,'3. ZoR'!$E$4:$E$200)</f>
        <v>0</v>
      </c>
      <c r="T194" s="23">
        <f t="shared" si="563"/>
        <v>0</v>
      </c>
      <c r="U194" s="116">
        <f>SUMIF('4. ZoR'!$C$4:$C$200,$A194,'4. ZoR'!$E$4:$E$200)</f>
        <v>0</v>
      </c>
      <c r="V194" s="23">
        <f t="shared" si="563"/>
        <v>0</v>
      </c>
      <c r="W194" s="116">
        <f>SUMIF('5. ZoR'!$C$4:$C$200,$A194,'5. ZoR'!$E$4:$E$200)</f>
        <v>0</v>
      </c>
      <c r="X194" s="23">
        <f t="shared" si="563"/>
        <v>0</v>
      </c>
      <c r="Y194" s="116">
        <f>SUMIF('6. ZoR'!$C$4:$C$200,$A194,'6. ZoR'!$E$4:$E$200)</f>
        <v>0</v>
      </c>
      <c r="Z194" s="23">
        <f t="shared" si="563"/>
        <v>0</v>
      </c>
      <c r="AA194" s="116">
        <f>SUMIF('7. ZoR'!$C$4:$C$200,$A194,'7. ZoR'!$E$4:$E$200)</f>
        <v>0</v>
      </c>
      <c r="AB194" s="23">
        <f t="shared" si="563"/>
        <v>0</v>
      </c>
      <c r="AC194" s="116">
        <f>SUMIF('8. ZoR'!$C$4:$C$200,$A194,'8. ZoR'!$E$4:$E$200)</f>
        <v>0</v>
      </c>
      <c r="AD194" s="23">
        <f t="shared" si="563"/>
        <v>0</v>
      </c>
      <c r="AE194" s="116">
        <f>SUMIF('9. ZoR'!$C$4:$C$200,$A194,'9. ZoR'!$E$4:$E$200)</f>
        <v>0</v>
      </c>
      <c r="AF194" s="23">
        <f t="shared" si="563"/>
        <v>0</v>
      </c>
      <c r="AG194" s="116">
        <f>SUMIF('10. ZoR'!$C$4:$C$200,$A194,'10. ZoR'!$E$4:$E$200)</f>
        <v>0</v>
      </c>
      <c r="AH194" s="23">
        <f t="shared" si="563"/>
        <v>0</v>
      </c>
    </row>
    <row r="195" spans="1:34">
      <c r="A195" s="13" t="str">
        <f>IF(C192="","",CONCATENATE(B192,"_",C192,"_",D192,"_",E195))</f>
        <v/>
      </c>
      <c r="B195" s="230"/>
      <c r="C195" s="222"/>
      <c r="D195" s="222"/>
      <c r="E195" s="39" t="s">
        <v>269</v>
      </c>
      <c r="F195" s="22">
        <f>IF(C192="",0,IF(D192="",0,Data!$K$8))</f>
        <v>0</v>
      </c>
      <c r="G195" s="107"/>
      <c r="H195" s="23">
        <f t="shared" si="558"/>
        <v>0</v>
      </c>
      <c r="I195" s="137">
        <v>1</v>
      </c>
      <c r="J195" s="111">
        <f t="shared" si="559"/>
        <v>0</v>
      </c>
      <c r="K195" s="112">
        <f t="shared" si="560"/>
        <v>0</v>
      </c>
      <c r="L195" s="41">
        <f t="shared" si="561"/>
        <v>0</v>
      </c>
      <c r="M195" s="143">
        <f t="shared" si="562"/>
        <v>0</v>
      </c>
      <c r="O195" s="116">
        <f>SUMIF('1. ZoR'!$C$4:$C$200,$A195,'1. ZoR'!$E$4:$E$200)</f>
        <v>0</v>
      </c>
      <c r="P195" s="23">
        <f t="shared" si="563"/>
        <v>0</v>
      </c>
      <c r="Q195" s="116">
        <f>SUMIF('2. ZoR'!$C$4:$C$200,$A195,'2. ZoR'!$E$4:$E$200)</f>
        <v>0</v>
      </c>
      <c r="R195" s="23">
        <f t="shared" si="563"/>
        <v>0</v>
      </c>
      <c r="S195" s="116">
        <f>SUMIF('3. ZoR'!$C$4:$C$200,$A195,'3. ZoR'!$E$4:$E$200)</f>
        <v>0</v>
      </c>
      <c r="T195" s="23">
        <f t="shared" si="563"/>
        <v>0</v>
      </c>
      <c r="U195" s="116">
        <f>SUMIF('4. ZoR'!$C$4:$C$200,$A195,'4. ZoR'!$E$4:$E$200)</f>
        <v>0</v>
      </c>
      <c r="V195" s="23">
        <f t="shared" si="563"/>
        <v>0</v>
      </c>
      <c r="W195" s="116">
        <f>SUMIF('5. ZoR'!$C$4:$C$200,$A195,'5. ZoR'!$E$4:$E$200)</f>
        <v>0</v>
      </c>
      <c r="X195" s="23">
        <f t="shared" si="563"/>
        <v>0</v>
      </c>
      <c r="Y195" s="116">
        <f>SUMIF('6. ZoR'!$C$4:$C$200,$A195,'6. ZoR'!$E$4:$E$200)</f>
        <v>0</v>
      </c>
      <c r="Z195" s="23">
        <f t="shared" si="563"/>
        <v>0</v>
      </c>
      <c r="AA195" s="116">
        <f>SUMIF('7. ZoR'!$C$4:$C$200,$A195,'7. ZoR'!$E$4:$E$200)</f>
        <v>0</v>
      </c>
      <c r="AB195" s="23">
        <f t="shared" si="563"/>
        <v>0</v>
      </c>
      <c r="AC195" s="116">
        <f>SUMIF('8. ZoR'!$C$4:$C$200,$A195,'8. ZoR'!$E$4:$E$200)</f>
        <v>0</v>
      </c>
      <c r="AD195" s="23">
        <f t="shared" si="563"/>
        <v>0</v>
      </c>
      <c r="AE195" s="116">
        <f>SUMIF('9. ZoR'!$C$4:$C$200,$A195,'9. ZoR'!$E$4:$E$200)</f>
        <v>0</v>
      </c>
      <c r="AF195" s="23">
        <f t="shared" si="563"/>
        <v>0</v>
      </c>
      <c r="AG195" s="116">
        <f>SUMIF('10. ZoR'!$C$4:$C$200,$A195,'10. ZoR'!$E$4:$E$200)</f>
        <v>0</v>
      </c>
      <c r="AH195" s="23">
        <f t="shared" si="563"/>
        <v>0</v>
      </c>
    </row>
    <row r="196" spans="1:34">
      <c r="B196" s="230"/>
      <c r="C196" s="219" t="str">
        <f>CONCATENATE("Celkem za"," ",C192," - ",D192)</f>
        <v xml:space="preserve">Celkem za  - </v>
      </c>
      <c r="D196" s="220"/>
      <c r="E196" s="220"/>
      <c r="F196" s="220"/>
      <c r="G196" s="221"/>
      <c r="H196" s="101">
        <f>SUM(H192:H195)</f>
        <v>0</v>
      </c>
      <c r="I196" s="139"/>
      <c r="J196" s="109">
        <f t="shared" ref="J196:Q196" si="564">SUM(J192:J195)</f>
        <v>0</v>
      </c>
      <c r="K196" s="113">
        <f t="shared" si="564"/>
        <v>0</v>
      </c>
      <c r="L196" s="43">
        <f t="shared" si="564"/>
        <v>0</v>
      </c>
      <c r="M196" s="144">
        <f t="shared" si="564"/>
        <v>0</v>
      </c>
      <c r="O196" s="115">
        <f t="shared" si="564"/>
        <v>0</v>
      </c>
      <c r="P196" s="101">
        <f t="shared" si="564"/>
        <v>0</v>
      </c>
      <c r="Q196" s="115">
        <f t="shared" si="564"/>
        <v>0</v>
      </c>
      <c r="R196" s="101">
        <f t="shared" ref="R196" si="565">SUM(R192:R195)</f>
        <v>0</v>
      </c>
      <c r="S196" s="115">
        <f>SUM(S192:S195)</f>
        <v>0</v>
      </c>
      <c r="T196" s="101">
        <f t="shared" ref="T196:V196" si="566">SUM(T192:T195)</f>
        <v>0</v>
      </c>
      <c r="U196" s="115">
        <f>SUM(U192:U195)</f>
        <v>0</v>
      </c>
      <c r="V196" s="101">
        <f t="shared" si="566"/>
        <v>0</v>
      </c>
      <c r="W196" s="115">
        <f>SUM(W192:W195)</f>
        <v>0</v>
      </c>
      <c r="X196" s="101">
        <f t="shared" ref="X196" si="567">SUM(X192:X195)</f>
        <v>0</v>
      </c>
      <c r="Y196" s="115">
        <f>SUM(Y192:Y195)</f>
        <v>0</v>
      </c>
      <c r="Z196" s="101">
        <f t="shared" ref="Z196" si="568">SUM(Z192:Z195)</f>
        <v>0</v>
      </c>
      <c r="AA196" s="115">
        <f>SUM(AA192:AA195)</f>
        <v>0</v>
      </c>
      <c r="AB196" s="101">
        <f t="shared" ref="AB196" si="569">SUM(AB192:AB195)</f>
        <v>0</v>
      </c>
      <c r="AC196" s="115">
        <f>SUM(AC192:AC195)</f>
        <v>0</v>
      </c>
      <c r="AD196" s="101">
        <f t="shared" ref="AD196" si="570">SUM(AD192:AD195)</f>
        <v>0</v>
      </c>
      <c r="AE196" s="115">
        <f>SUM(AE192:AE195)</f>
        <v>0</v>
      </c>
      <c r="AF196" s="101">
        <f t="shared" ref="AF196" si="571">SUM(AF192:AF195)</f>
        <v>0</v>
      </c>
      <c r="AG196" s="115">
        <f>SUM(AG192:AG195)</f>
        <v>0</v>
      </c>
      <c r="AH196" s="101">
        <f t="shared" ref="AH196" si="572">SUM(AH192:AH195)</f>
        <v>0</v>
      </c>
    </row>
    <row r="197" spans="1:34">
      <c r="A197" s="13" t="str">
        <f>IF(C197="","",CONCATENATE(B197,"_",C197,"_",D197,"_",E197))</f>
        <v/>
      </c>
      <c r="B197" s="230">
        <v>39</v>
      </c>
      <c r="C197" s="222"/>
      <c r="D197" s="222"/>
      <c r="E197" s="40" t="s">
        <v>2</v>
      </c>
      <c r="F197" s="41">
        <f>IF(C197="",0,IF(D197="",0,VLOOKUP(D197,Data!$B:$D,3,FALSE)))</f>
        <v>0</v>
      </c>
      <c r="G197" s="107"/>
      <c r="H197" s="23">
        <f>IF(G197="",0,F197*G197)</f>
        <v>0</v>
      </c>
      <c r="I197" s="137">
        <f>IF(OR(D197=Data!$G$3,D197=Data!$G$4,D197=Data!$G$5,D197=Data!$G$6,D197=Data!$G$7,D197=Data!$G$8,D197=Data!$G$9,D197=Data!$G$10,D197=Data!$G$11,D197=Data!$G$12,D197=Data!$G$13,D197=Data!$G$14,D197=Data!$G$15,D197=Data!$G$16,D197=Data!$G$17,D197=Data!$G$18,D197=Data!$G$19,D197=Data!$G$20,D197=Data!$G$21,D197=Data!$G$22,D197=Data!$G$23,D197=Data!$G$24,D197=Data!$G$25,D197=Data!$G$26,D197=Data!$G$27,D197=Data!$G$28,D197=Data!$G$29,D197=Data!$G$30),1,0)</f>
        <v>0</v>
      </c>
      <c r="J197" s="111">
        <f>O197+Q197+S197+U197+W197+Y197+AA197+AC197+AE197+AG197</f>
        <v>0</v>
      </c>
      <c r="K197" s="112">
        <f>G197-J197</f>
        <v>0</v>
      </c>
      <c r="L197" s="41">
        <f>P197+R197+T197+V197+X197+Z197+AB197+AD197+AF197+AH197</f>
        <v>0</v>
      </c>
      <c r="M197" s="143">
        <f>H197-L197</f>
        <v>0</v>
      </c>
      <c r="O197" s="116">
        <f>SUMIF('1. ZoR'!$C$4:$C$200,$A197,'1. ZoR'!$E$4:$E$200)</f>
        <v>0</v>
      </c>
      <c r="P197" s="23">
        <f>O197*$F197</f>
        <v>0</v>
      </c>
      <c r="Q197" s="116">
        <f>SUMIF('2. ZoR'!$C$4:$C$200,$A197,'2. ZoR'!$E$4:$E$200)</f>
        <v>0</v>
      </c>
      <c r="R197" s="23">
        <f>Q197*$F197</f>
        <v>0</v>
      </c>
      <c r="S197" s="116">
        <f>SUMIF('3. ZoR'!$C$4:$C$200,$A197,'3. ZoR'!$E$4:$E$200)</f>
        <v>0</v>
      </c>
      <c r="T197" s="23">
        <f>S197*$F197</f>
        <v>0</v>
      </c>
      <c r="U197" s="116">
        <f>SUMIF('4. ZoR'!$C$4:$C$200,$A197,'4. ZoR'!$E$4:$E$200)</f>
        <v>0</v>
      </c>
      <c r="V197" s="23">
        <f>U197*$F197</f>
        <v>0</v>
      </c>
      <c r="W197" s="116">
        <f>SUMIF('5. ZoR'!$C$4:$C$200,$A197,'5. ZoR'!$E$4:$E$200)</f>
        <v>0</v>
      </c>
      <c r="X197" s="23">
        <f>W197*$F197</f>
        <v>0</v>
      </c>
      <c r="Y197" s="116">
        <f>SUMIF('6. ZoR'!$C$4:$C$200,$A197,'6. ZoR'!$E$4:$E$200)</f>
        <v>0</v>
      </c>
      <c r="Z197" s="23">
        <f>Y197*$F197</f>
        <v>0</v>
      </c>
      <c r="AA197" s="116">
        <f>SUMIF('7. ZoR'!$C$4:$C$200,$A197,'7. ZoR'!$E$4:$E$200)</f>
        <v>0</v>
      </c>
      <c r="AB197" s="23">
        <f>AA197*$F197</f>
        <v>0</v>
      </c>
      <c r="AC197" s="116">
        <f>SUMIF('8. ZoR'!$C$4:$C$200,$A197,'8. ZoR'!$E$4:$E$200)</f>
        <v>0</v>
      </c>
      <c r="AD197" s="23">
        <f>AC197*$F197</f>
        <v>0</v>
      </c>
      <c r="AE197" s="116">
        <f>SUMIF('9. ZoR'!$C$4:$C$200,$A197,'9. ZoR'!$E$4:$E$200)</f>
        <v>0</v>
      </c>
      <c r="AF197" s="23">
        <f>AE197*$F197</f>
        <v>0</v>
      </c>
      <c r="AG197" s="116">
        <f>SUMIF('10. ZoR'!$C$4:$C$200,$A197,'10. ZoR'!$E$4:$E$200)</f>
        <v>0</v>
      </c>
      <c r="AH197" s="23">
        <f>AG197*$F197</f>
        <v>0</v>
      </c>
    </row>
    <row r="198" spans="1:34">
      <c r="A198" s="13" t="str">
        <f>IF(C197="","",CONCATENATE(B197,"_",C197,"_",D197,"_",E198))</f>
        <v/>
      </c>
      <c r="B198" s="230"/>
      <c r="C198" s="222"/>
      <c r="D198" s="222"/>
      <c r="E198" s="39" t="s">
        <v>267</v>
      </c>
      <c r="F198" s="22">
        <f>IF(C197="",0,IF(D197="",0,VLOOKUP(D197,Data!$B:$D,3,FALSE)))</f>
        <v>0</v>
      </c>
      <c r="G198" s="107"/>
      <c r="H198" s="23">
        <f t="shared" ref="H198:H200" si="573">IF(G198="",0,F198*G198)</f>
        <v>0</v>
      </c>
      <c r="I198" s="137">
        <f>IF(OR(D197=Data!$G$3,D197=Data!$G$4,D197=Data!$G$5,D197=Data!$G$6,D197=Data!$G$7,D197=Data!$G$8,D197=Data!$G$9,D197=Data!$G$10,D197=Data!$G$11,D197=Data!$G$12,D197=Data!$G$13,D197=Data!$G$14,D197=Data!$G$15,D197=Data!$G$16,D197=Data!$G$17,D197=Data!$G$18,D197=Data!$G$19,D197=Data!$G$20,D197=Data!$G$21,D197=Data!$G$22,D197=Data!$G$23,D197=Data!$G$24,D197=Data!$G$25,D197=Data!$G$26,D197=Data!$G$27,D197=Data!$G$28,D197=Data!$G$29,D197=Data!$G$30),1,0)</f>
        <v>0</v>
      </c>
      <c r="J198" s="111">
        <f t="shared" ref="J198:J200" si="574">O198+Q198+S198+U198+W198+Y198+AA198+AC198+AE198+AG198</f>
        <v>0</v>
      </c>
      <c r="K198" s="112">
        <f t="shared" ref="K198:K200" si="575">G198-J198</f>
        <v>0</v>
      </c>
      <c r="L198" s="41">
        <f t="shared" ref="L198:L200" si="576">P198+R198+T198+V198+X198+Z198+AB198+AD198+AF198+AH198</f>
        <v>0</v>
      </c>
      <c r="M198" s="143">
        <f t="shared" ref="M198:M200" si="577">H198-L198</f>
        <v>0</v>
      </c>
      <c r="O198" s="116">
        <f>SUMIF('1. ZoR'!$C$4:$C$200,$A198,'1. ZoR'!$E$4:$E$200)</f>
        <v>0</v>
      </c>
      <c r="P198" s="23">
        <f t="shared" ref="P198:AH200" si="578">O198*$F198</f>
        <v>0</v>
      </c>
      <c r="Q198" s="116">
        <f>SUMIF('2. ZoR'!$C$4:$C$200,$A198,'2. ZoR'!$E$4:$E$200)</f>
        <v>0</v>
      </c>
      <c r="R198" s="23">
        <f t="shared" si="578"/>
        <v>0</v>
      </c>
      <c r="S198" s="116">
        <f>SUMIF('3. ZoR'!$C$4:$C$200,$A198,'3. ZoR'!$E$4:$E$200)</f>
        <v>0</v>
      </c>
      <c r="T198" s="23">
        <f t="shared" si="578"/>
        <v>0</v>
      </c>
      <c r="U198" s="116">
        <f>SUMIF('4. ZoR'!$C$4:$C$200,$A198,'4. ZoR'!$E$4:$E$200)</f>
        <v>0</v>
      </c>
      <c r="V198" s="23">
        <f t="shared" si="578"/>
        <v>0</v>
      </c>
      <c r="W198" s="116">
        <f>SUMIF('5. ZoR'!$C$4:$C$200,$A198,'5. ZoR'!$E$4:$E$200)</f>
        <v>0</v>
      </c>
      <c r="X198" s="23">
        <f t="shared" si="578"/>
        <v>0</v>
      </c>
      <c r="Y198" s="116">
        <f>SUMIF('6. ZoR'!$C$4:$C$200,$A198,'6. ZoR'!$E$4:$E$200)</f>
        <v>0</v>
      </c>
      <c r="Z198" s="23">
        <f t="shared" si="578"/>
        <v>0</v>
      </c>
      <c r="AA198" s="116">
        <f>SUMIF('7. ZoR'!$C$4:$C$200,$A198,'7. ZoR'!$E$4:$E$200)</f>
        <v>0</v>
      </c>
      <c r="AB198" s="23">
        <f t="shared" si="578"/>
        <v>0</v>
      </c>
      <c r="AC198" s="116">
        <f>SUMIF('8. ZoR'!$C$4:$C$200,$A198,'8. ZoR'!$E$4:$E$200)</f>
        <v>0</v>
      </c>
      <c r="AD198" s="23">
        <f t="shared" si="578"/>
        <v>0</v>
      </c>
      <c r="AE198" s="116">
        <f>SUMIF('9. ZoR'!$C$4:$C$200,$A198,'9. ZoR'!$E$4:$E$200)</f>
        <v>0</v>
      </c>
      <c r="AF198" s="23">
        <f t="shared" si="578"/>
        <v>0</v>
      </c>
      <c r="AG198" s="116">
        <f>SUMIF('10. ZoR'!$C$4:$C$200,$A198,'10. ZoR'!$E$4:$E$200)</f>
        <v>0</v>
      </c>
      <c r="AH198" s="23">
        <f t="shared" si="578"/>
        <v>0</v>
      </c>
    </row>
    <row r="199" spans="1:34">
      <c r="A199" s="13" t="str">
        <f>IF(C197="","",CONCATENATE(B197,"_",C197,"_",D197,"_",E199))</f>
        <v/>
      </c>
      <c r="B199" s="230"/>
      <c r="C199" s="222"/>
      <c r="D199" s="222"/>
      <c r="E199" s="39" t="s">
        <v>268</v>
      </c>
      <c r="F199" s="22">
        <f>IF(C197="",0,IF(D197="",0,VLOOKUP(D197,Data!$B:$D,3,FALSE)))</f>
        <v>0</v>
      </c>
      <c r="G199" s="107"/>
      <c r="H199" s="23">
        <f t="shared" si="573"/>
        <v>0</v>
      </c>
      <c r="I199" s="137">
        <f>IF(OR(D197=Data!$G$3,D197=Data!$G$4,D197=Data!$G$5,D197=Data!$G$6,D197=Data!$G$7,D197=Data!$G$8,D197=Data!$G$9,D197=Data!$G$10,D197=Data!$G$11,D197=Data!$G$12,D197=Data!$G$13,D197=Data!$G$14,D197=Data!$G$15,D197=Data!$G$16,D197=Data!$G$17,D197=Data!$G$18,D197=Data!$G$19,D197=Data!$G$20,D197=Data!$G$21,D197=Data!$G$22,D197=Data!$G$23,D197=Data!$G$24,D197=Data!$G$25,D197=Data!$G$26,D197=Data!$G$27,D197=Data!$G$28,D197=Data!$G$29,D197=Data!$G$30),1,0)</f>
        <v>0</v>
      </c>
      <c r="J199" s="111">
        <f t="shared" si="574"/>
        <v>0</v>
      </c>
      <c r="K199" s="112">
        <f t="shared" si="575"/>
        <v>0</v>
      </c>
      <c r="L199" s="41">
        <f t="shared" si="576"/>
        <v>0</v>
      </c>
      <c r="M199" s="143">
        <f t="shared" si="577"/>
        <v>0</v>
      </c>
      <c r="O199" s="116">
        <f>SUMIF('1. ZoR'!$C$4:$C$200,$A199,'1. ZoR'!$E$4:$E$200)</f>
        <v>0</v>
      </c>
      <c r="P199" s="23">
        <f t="shared" si="578"/>
        <v>0</v>
      </c>
      <c r="Q199" s="116">
        <f>SUMIF('2. ZoR'!$C$4:$C$200,$A199,'2. ZoR'!$E$4:$E$200)</f>
        <v>0</v>
      </c>
      <c r="R199" s="23">
        <f t="shared" si="578"/>
        <v>0</v>
      </c>
      <c r="S199" s="116">
        <f>SUMIF('3. ZoR'!$C$4:$C$200,$A199,'3. ZoR'!$E$4:$E$200)</f>
        <v>0</v>
      </c>
      <c r="T199" s="23">
        <f t="shared" si="578"/>
        <v>0</v>
      </c>
      <c r="U199" s="116">
        <f>SUMIF('4. ZoR'!$C$4:$C$200,$A199,'4. ZoR'!$E$4:$E$200)</f>
        <v>0</v>
      </c>
      <c r="V199" s="23">
        <f t="shared" si="578"/>
        <v>0</v>
      </c>
      <c r="W199" s="116">
        <f>SUMIF('5. ZoR'!$C$4:$C$200,$A199,'5. ZoR'!$E$4:$E$200)</f>
        <v>0</v>
      </c>
      <c r="X199" s="23">
        <f t="shared" si="578"/>
        <v>0</v>
      </c>
      <c r="Y199" s="116">
        <f>SUMIF('6. ZoR'!$C$4:$C$200,$A199,'6. ZoR'!$E$4:$E$200)</f>
        <v>0</v>
      </c>
      <c r="Z199" s="23">
        <f t="shared" si="578"/>
        <v>0</v>
      </c>
      <c r="AA199" s="116">
        <f>SUMIF('7. ZoR'!$C$4:$C$200,$A199,'7. ZoR'!$E$4:$E$200)</f>
        <v>0</v>
      </c>
      <c r="AB199" s="23">
        <f t="shared" si="578"/>
        <v>0</v>
      </c>
      <c r="AC199" s="116">
        <f>SUMIF('8. ZoR'!$C$4:$C$200,$A199,'8. ZoR'!$E$4:$E$200)</f>
        <v>0</v>
      </c>
      <c r="AD199" s="23">
        <f t="shared" si="578"/>
        <v>0</v>
      </c>
      <c r="AE199" s="116">
        <f>SUMIF('9. ZoR'!$C$4:$C$200,$A199,'9. ZoR'!$E$4:$E$200)</f>
        <v>0</v>
      </c>
      <c r="AF199" s="23">
        <f t="shared" si="578"/>
        <v>0</v>
      </c>
      <c r="AG199" s="116">
        <f>SUMIF('10. ZoR'!$C$4:$C$200,$A199,'10. ZoR'!$E$4:$E$200)</f>
        <v>0</v>
      </c>
      <c r="AH199" s="23">
        <f t="shared" si="578"/>
        <v>0</v>
      </c>
    </row>
    <row r="200" spans="1:34">
      <c r="A200" s="13" t="str">
        <f>IF(C197="","",CONCATENATE(B197,"_",C197,"_",D197,"_",E200))</f>
        <v/>
      </c>
      <c r="B200" s="230"/>
      <c r="C200" s="222"/>
      <c r="D200" s="222"/>
      <c r="E200" s="39" t="s">
        <v>269</v>
      </c>
      <c r="F200" s="22">
        <f>IF(C197="",0,IF(D197="",0,Data!$K$8))</f>
        <v>0</v>
      </c>
      <c r="G200" s="107"/>
      <c r="H200" s="23">
        <f t="shared" si="573"/>
        <v>0</v>
      </c>
      <c r="I200" s="137">
        <v>1</v>
      </c>
      <c r="J200" s="111">
        <f t="shared" si="574"/>
        <v>0</v>
      </c>
      <c r="K200" s="112">
        <f t="shared" si="575"/>
        <v>0</v>
      </c>
      <c r="L200" s="41">
        <f t="shared" si="576"/>
        <v>0</v>
      </c>
      <c r="M200" s="143">
        <f t="shared" si="577"/>
        <v>0</v>
      </c>
      <c r="O200" s="116">
        <f>SUMIF('1. ZoR'!$C$4:$C$200,$A200,'1. ZoR'!$E$4:$E$200)</f>
        <v>0</v>
      </c>
      <c r="P200" s="23">
        <f t="shared" si="578"/>
        <v>0</v>
      </c>
      <c r="Q200" s="116">
        <f>SUMIF('2. ZoR'!$C$4:$C$200,$A200,'2. ZoR'!$E$4:$E$200)</f>
        <v>0</v>
      </c>
      <c r="R200" s="23">
        <f t="shared" si="578"/>
        <v>0</v>
      </c>
      <c r="S200" s="116">
        <f>SUMIF('3. ZoR'!$C$4:$C$200,$A200,'3. ZoR'!$E$4:$E$200)</f>
        <v>0</v>
      </c>
      <c r="T200" s="23">
        <f t="shared" si="578"/>
        <v>0</v>
      </c>
      <c r="U200" s="116">
        <f>SUMIF('4. ZoR'!$C$4:$C$200,$A200,'4. ZoR'!$E$4:$E$200)</f>
        <v>0</v>
      </c>
      <c r="V200" s="23">
        <f t="shared" si="578"/>
        <v>0</v>
      </c>
      <c r="W200" s="116">
        <f>SUMIF('5. ZoR'!$C$4:$C$200,$A200,'5. ZoR'!$E$4:$E$200)</f>
        <v>0</v>
      </c>
      <c r="X200" s="23">
        <f t="shared" si="578"/>
        <v>0</v>
      </c>
      <c r="Y200" s="116">
        <f>SUMIF('6. ZoR'!$C$4:$C$200,$A200,'6. ZoR'!$E$4:$E$200)</f>
        <v>0</v>
      </c>
      <c r="Z200" s="23">
        <f t="shared" si="578"/>
        <v>0</v>
      </c>
      <c r="AA200" s="116">
        <f>SUMIF('7. ZoR'!$C$4:$C$200,$A200,'7. ZoR'!$E$4:$E$200)</f>
        <v>0</v>
      </c>
      <c r="AB200" s="23">
        <f t="shared" si="578"/>
        <v>0</v>
      </c>
      <c r="AC200" s="116">
        <f>SUMIF('8. ZoR'!$C$4:$C$200,$A200,'8. ZoR'!$E$4:$E$200)</f>
        <v>0</v>
      </c>
      <c r="AD200" s="23">
        <f t="shared" si="578"/>
        <v>0</v>
      </c>
      <c r="AE200" s="116">
        <f>SUMIF('9. ZoR'!$C$4:$C$200,$A200,'9. ZoR'!$E$4:$E$200)</f>
        <v>0</v>
      </c>
      <c r="AF200" s="23">
        <f t="shared" si="578"/>
        <v>0</v>
      </c>
      <c r="AG200" s="116">
        <f>SUMIF('10. ZoR'!$C$4:$C$200,$A200,'10. ZoR'!$E$4:$E$200)</f>
        <v>0</v>
      </c>
      <c r="AH200" s="23">
        <f t="shared" si="578"/>
        <v>0</v>
      </c>
    </row>
    <row r="201" spans="1:34" ht="15.75" customHeight="1" thickBot="1">
      <c r="B201" s="231"/>
      <c r="C201" s="227" t="str">
        <f>CONCATENATE("Celkem za"," ",C197," - ",D197)</f>
        <v xml:space="preserve">Celkem za  - </v>
      </c>
      <c r="D201" s="228"/>
      <c r="E201" s="228"/>
      <c r="F201" s="228"/>
      <c r="G201" s="229"/>
      <c r="H201" s="102">
        <f>SUM(H197:H200)</f>
        <v>0</v>
      </c>
      <c r="I201" s="139"/>
      <c r="J201" s="110">
        <f t="shared" ref="J201:Q201" si="579">SUM(J197:J200)</f>
        <v>0</v>
      </c>
      <c r="K201" s="114">
        <f t="shared" si="579"/>
        <v>0</v>
      </c>
      <c r="L201" s="42">
        <f t="shared" si="579"/>
        <v>0</v>
      </c>
      <c r="M201" s="145">
        <f t="shared" si="579"/>
        <v>0</v>
      </c>
      <c r="O201" s="117">
        <f t="shared" si="579"/>
        <v>0</v>
      </c>
      <c r="P201" s="102">
        <f t="shared" si="579"/>
        <v>0</v>
      </c>
      <c r="Q201" s="117">
        <f t="shared" si="579"/>
        <v>0</v>
      </c>
      <c r="R201" s="102">
        <f t="shared" ref="R201" si="580">SUM(R197:R200)</f>
        <v>0</v>
      </c>
      <c r="S201" s="117">
        <f>SUM(S197:S200)</f>
        <v>0</v>
      </c>
      <c r="T201" s="102">
        <f t="shared" ref="T201:V201" si="581">SUM(T197:T200)</f>
        <v>0</v>
      </c>
      <c r="U201" s="117">
        <f>SUM(U197:U200)</f>
        <v>0</v>
      </c>
      <c r="V201" s="102">
        <f t="shared" si="581"/>
        <v>0</v>
      </c>
      <c r="W201" s="117">
        <f>SUM(W197:W200)</f>
        <v>0</v>
      </c>
      <c r="X201" s="102">
        <f t="shared" ref="X201" si="582">SUM(X197:X200)</f>
        <v>0</v>
      </c>
      <c r="Y201" s="117">
        <f>SUM(Y197:Y200)</f>
        <v>0</v>
      </c>
      <c r="Z201" s="102">
        <f t="shared" ref="Z201" si="583">SUM(Z197:Z200)</f>
        <v>0</v>
      </c>
      <c r="AA201" s="117">
        <f>SUM(AA197:AA200)</f>
        <v>0</v>
      </c>
      <c r="AB201" s="102">
        <f t="shared" ref="AB201" si="584">SUM(AB197:AB200)</f>
        <v>0</v>
      </c>
      <c r="AC201" s="117">
        <f>SUM(AC197:AC200)</f>
        <v>0</v>
      </c>
      <c r="AD201" s="102">
        <f t="shared" ref="AD201" si="585">SUM(AD197:AD200)</f>
        <v>0</v>
      </c>
      <c r="AE201" s="117">
        <f>SUM(AE197:AE200)</f>
        <v>0</v>
      </c>
      <c r="AF201" s="102">
        <f t="shared" ref="AF201" si="586">SUM(AF197:AF200)</f>
        <v>0</v>
      </c>
      <c r="AG201" s="117">
        <f>SUM(AG197:AG200)</f>
        <v>0</v>
      </c>
      <c r="AH201" s="102">
        <f t="shared" ref="AH201" si="587">SUM(AH197:AH200)</f>
        <v>0</v>
      </c>
    </row>
    <row r="202" spans="1:34" ht="15.75" thickBot="1">
      <c r="I202" s="137"/>
    </row>
    <row r="203" spans="1:34" ht="27.75" customHeight="1">
      <c r="B203" s="234" t="s">
        <v>223</v>
      </c>
      <c r="C203" s="234"/>
      <c r="I203" s="137"/>
      <c r="J203" s="209" t="s">
        <v>5</v>
      </c>
      <c r="K203" s="210"/>
      <c r="L203" s="129">
        <f>L11+L16+L21+L26+L31+L36+L41+L46+L51+L56+L61+L66+L71+L76+L81+L86+L91+L96+L101+L106+L111+L116+L121+L126+L131+L136+L141+L146+L151+L156+L161+L166+L171+L176+L181+L186+L191+L196+L201</f>
        <v>0</v>
      </c>
      <c r="O203" s="172" t="s">
        <v>5</v>
      </c>
      <c r="P203" s="129">
        <f>P11+P16+P21+P26+P31+P36+P41+P46+P51+P56+P61+P66+P71+P76+P81+P86+P91+P96+P101+P106+P111+P116+P121+P126+P131+P136+P141+P146+P151+P156+P161+P166+P171+P176+P181+P186+P191+P196+P201</f>
        <v>0</v>
      </c>
      <c r="Q203" s="172" t="s">
        <v>5</v>
      </c>
      <c r="R203" s="129">
        <f>R11+R16+R21+R26+R31+R36+R41+R46+R51+R56+R61+R66+R71+R76+R81+R86+R91+R96+R101+R106+R111+R116+R121+R126+R131+R136+R141+R146+R151+R156+R161+R166+R171+R176+R181+R186+R191+R196+R201</f>
        <v>0</v>
      </c>
      <c r="S203" s="172" t="s">
        <v>5</v>
      </c>
      <c r="T203" s="129">
        <f>T11+T16+T21+T26+T31+T36+T41+T46+T51+T56+T61+T66+T71+T76+T81+T86+T91+T96+T101+T106+T111+T116+T121+T126+T131+T136+T141+T146+T151+T156+T161+T166+T171+T176+T181+T186+T191+T196+T201</f>
        <v>0</v>
      </c>
      <c r="U203" s="172" t="s">
        <v>5</v>
      </c>
      <c r="V203" s="129">
        <f>V11+V16+V21+V26+V31+V36+V41+V46+V51+V56+V61+V66+V71+V76+V81+V86+V91+V96+V101+V106+V111+V116+V121+V126+V131+V136+V141+V146+V151+V156+V161+V166+V171+V176+V181+V186+V191+V196+V201</f>
        <v>0</v>
      </c>
      <c r="W203" s="172" t="s">
        <v>5</v>
      </c>
      <c r="X203" s="129">
        <f>X11+X16+X21+X26+X31+X36+X41+X46+X51+X56+X61+X66+X71+X76+X81+X86+X91+X96+X101+X106+X111+X116+X121+X126+X131+X136+X141+X146+X151+X156+X161+X166+X171+X176+X181+X186+X191+X196+X201</f>
        <v>0</v>
      </c>
      <c r="Y203" s="172" t="s">
        <v>5</v>
      </c>
      <c r="Z203" s="129">
        <f>Z11+Z16+Z21+Z26+Z31+Z36+Z41+Z46+Z51+Z56+Z61+Z66+Z71+Z76+Z81+Z86+Z91+Z96+Z101+Z106+Z111+Z116+Z121+Z126+Z131+Z136+Z141+Z146+Z151+Z156+Z161+Z166+Z171+Z176+Z181+Z186+Z191+Z196+Z201</f>
        <v>0</v>
      </c>
      <c r="AA203" s="172" t="s">
        <v>5</v>
      </c>
      <c r="AB203" s="129">
        <f>AB11+AB16+AB21+AB26+AB31+AB36+AB41+AB46+AB51+AB56+AB61+AB66+AB71+AB76+AB81+AB86+AB91+AB96+AB101+AB106+AB111+AB116+AB121+AB126+AB131+AB136+AB141+AB146+AB151+AB156+AB161+AB166+AB171+AB176+AB181+AB186+AB191+AB196+AB201</f>
        <v>0</v>
      </c>
      <c r="AC203" s="172" t="s">
        <v>5</v>
      </c>
      <c r="AD203" s="129">
        <f>AD11+AD16+AD21+AD26+AD31+AD36+AD41+AD46+AD51+AD56+AD61+AD66+AD71+AD76+AD81+AD86+AD91+AD96+AD101+AD106+AD111+AD116+AD121+AD126+AD131+AD136+AD141+AD146+AD151+AD156+AD161+AD166+AD171+AD176+AD181+AD186+AD191+AD196+AD201</f>
        <v>0</v>
      </c>
      <c r="AE203" s="172" t="s">
        <v>5</v>
      </c>
      <c r="AF203" s="129">
        <f>AF11+AF16+AF21+AF26+AF31+AF36+AF41+AF46+AF51+AF56+AF61+AF66+AF71+AF76+AF81+AF86+AF91+AF96+AF101+AF106+AF111+AF116+AF121+AF126+AF131+AF136+AF141+AF146+AF151+AF156+AF161+AF166+AF171+AF176+AF181+AF186+AF191+AF196+AF201</f>
        <v>0</v>
      </c>
      <c r="AG203" s="172" t="s">
        <v>5</v>
      </c>
      <c r="AH203" s="129">
        <f>AH11+AH16+AH21+AH26+AH31+AH36+AH41+AH46+AH51+AH56+AH61+AH66+AH71+AH76+AH81+AH86+AH91+AH96+AH101+AH106+AH111+AH116+AH121+AH126+AH131+AH136+AH141+AH146+AH151+AH156+AH161+AH166+AH171+AH176+AH181+AH186+AH191+AH196+AH201</f>
        <v>0</v>
      </c>
    </row>
    <row r="204" spans="1:34" s="153" customFormat="1" ht="15.75" customHeight="1">
      <c r="A204" s="151"/>
      <c r="B204" s="152"/>
      <c r="I204" s="137"/>
      <c r="J204" s="202" t="s">
        <v>215</v>
      </c>
      <c r="K204" s="203"/>
      <c r="L204" s="204"/>
      <c r="N204" s="149"/>
      <c r="O204" s="155" t="s">
        <v>215</v>
      </c>
      <c r="P204" s="154"/>
      <c r="Q204" s="155" t="s">
        <v>215</v>
      </c>
      <c r="R204" s="154"/>
      <c r="S204" s="155" t="s">
        <v>215</v>
      </c>
      <c r="T204" s="154"/>
      <c r="U204" s="155" t="s">
        <v>215</v>
      </c>
      <c r="V204" s="154"/>
      <c r="W204" s="155" t="s">
        <v>215</v>
      </c>
      <c r="X204" s="154"/>
      <c r="Y204" s="155" t="s">
        <v>215</v>
      </c>
      <c r="Z204" s="154"/>
      <c r="AA204" s="155" t="s">
        <v>215</v>
      </c>
      <c r="AB204" s="154"/>
      <c r="AC204" s="155" t="s">
        <v>215</v>
      </c>
      <c r="AD204" s="154"/>
      <c r="AE204" s="155" t="s">
        <v>215</v>
      </c>
      <c r="AF204" s="154"/>
      <c r="AG204" s="155" t="s">
        <v>215</v>
      </c>
      <c r="AH204" s="154"/>
    </row>
    <row r="205" spans="1:34" ht="20.100000000000001" customHeight="1">
      <c r="I205" s="137"/>
      <c r="J205" s="207" t="s">
        <v>256</v>
      </c>
      <c r="K205" s="208"/>
      <c r="L205" s="147">
        <f>SUMIF($I$7:$I$201,1,L7:L201)</f>
        <v>0</v>
      </c>
      <c r="M205" s="148"/>
      <c r="N205" s="149"/>
      <c r="O205" s="176" t="s">
        <v>256</v>
      </c>
      <c r="P205" s="147">
        <f>SUMIF($I$7:$I$201,1,P7:P201)</f>
        <v>0</v>
      </c>
      <c r="Q205" s="176" t="s">
        <v>256</v>
      </c>
      <c r="R205" s="147">
        <f>SUMIF($I$7:$I$201,1,R7:R201)</f>
        <v>0</v>
      </c>
      <c r="S205" s="176" t="s">
        <v>256</v>
      </c>
      <c r="T205" s="147">
        <f>SUMIF($I$7:$I$201,1,T7:T201)</f>
        <v>0</v>
      </c>
      <c r="U205" s="176" t="s">
        <v>256</v>
      </c>
      <c r="V205" s="147">
        <f>SUMIF($I$7:$I$201,1,V7:V201)</f>
        <v>0</v>
      </c>
      <c r="W205" s="176" t="s">
        <v>256</v>
      </c>
      <c r="X205" s="147">
        <f>SUMIF($I$7:$I$201,1,X7:X201)</f>
        <v>0</v>
      </c>
      <c r="Y205" s="176" t="s">
        <v>256</v>
      </c>
      <c r="Z205" s="147">
        <f>SUMIF($I$7:$I$201,1,Z7:Z201)</f>
        <v>0</v>
      </c>
      <c r="AA205" s="176" t="s">
        <v>256</v>
      </c>
      <c r="AB205" s="147">
        <f>SUMIF($I$7:$I$201,1,AB7:AB201)</f>
        <v>0</v>
      </c>
      <c r="AC205" s="176" t="s">
        <v>256</v>
      </c>
      <c r="AD205" s="147">
        <f>SUMIF($I$7:$I$201,1,AD7:AD201)</f>
        <v>0</v>
      </c>
      <c r="AE205" s="176" t="s">
        <v>256</v>
      </c>
      <c r="AF205" s="147">
        <f>SUMIF($I$7:$I$201,1,AF7:AF201)</f>
        <v>0</v>
      </c>
      <c r="AG205" s="176" t="s">
        <v>256</v>
      </c>
      <c r="AH205" s="147">
        <f>SUMIF($I$7:$I$201,1,AH7:AH201)</f>
        <v>0</v>
      </c>
    </row>
    <row r="206" spans="1:34" ht="20.100000000000001" customHeight="1" thickBot="1">
      <c r="I206" s="139"/>
      <c r="J206" s="205" t="s">
        <v>257</v>
      </c>
      <c r="K206" s="206"/>
      <c r="L206" s="150">
        <f>L203-L205</f>
        <v>0</v>
      </c>
      <c r="M206" s="148"/>
      <c r="N206" s="149"/>
      <c r="O206" s="177" t="s">
        <v>257</v>
      </c>
      <c r="P206" s="150">
        <f>P203-P205</f>
        <v>0</v>
      </c>
      <c r="Q206" s="177" t="s">
        <v>257</v>
      </c>
      <c r="R206" s="150">
        <f>R203-R205</f>
        <v>0</v>
      </c>
      <c r="S206" s="177" t="s">
        <v>257</v>
      </c>
      <c r="T206" s="150">
        <f>T203-T205</f>
        <v>0</v>
      </c>
      <c r="U206" s="177" t="s">
        <v>257</v>
      </c>
      <c r="V206" s="150">
        <f>V203-V205</f>
        <v>0</v>
      </c>
      <c r="W206" s="177" t="s">
        <v>257</v>
      </c>
      <c r="X206" s="150">
        <f>X203-X205</f>
        <v>0</v>
      </c>
      <c r="Y206" s="177" t="s">
        <v>257</v>
      </c>
      <c r="Z206" s="150">
        <f>Z203-Z205</f>
        <v>0</v>
      </c>
      <c r="AA206" s="177" t="s">
        <v>257</v>
      </c>
      <c r="AB206" s="150">
        <f>AB203-AB205</f>
        <v>0</v>
      </c>
      <c r="AC206" s="177" t="s">
        <v>257</v>
      </c>
      <c r="AD206" s="150">
        <f>AD203-AD205</f>
        <v>0</v>
      </c>
      <c r="AE206" s="177" t="s">
        <v>257</v>
      </c>
      <c r="AF206" s="150">
        <f>AF203-AF205</f>
        <v>0</v>
      </c>
      <c r="AG206" s="177" t="s">
        <v>257</v>
      </c>
      <c r="AH206" s="150">
        <f>AH203-AH205</f>
        <v>0</v>
      </c>
    </row>
    <row r="209" spans="6:16">
      <c r="F209" s="38"/>
      <c r="G209" s="38"/>
      <c r="H209" s="38"/>
      <c r="P209" s="132"/>
    </row>
    <row r="210" spans="6:16" ht="15.75">
      <c r="F210" s="38"/>
      <c r="G210" s="128"/>
      <c r="H210" s="128"/>
    </row>
    <row r="211" spans="6:16" ht="15.75">
      <c r="F211" s="38"/>
      <c r="G211" s="128"/>
      <c r="H211" s="128"/>
    </row>
    <row r="212" spans="6:16" ht="15.75">
      <c r="F212" s="38"/>
      <c r="G212" s="128"/>
      <c r="H212" s="128"/>
    </row>
    <row r="213" spans="6:16">
      <c r="F213" s="38"/>
      <c r="G213" s="38"/>
      <c r="H213" s="38"/>
    </row>
  </sheetData>
  <sheetProtection algorithmName="SHA-512" hashValue="ajJesV22KY9LHiNAUu6/NDmkTh4DYtWSlaf6KyVuzcvhUJM5QDMNjTLO4l8puAo0AtdAZqsvxegvaAjwUTcMQQ==" saltValue="bsfER7bSjlj/jEm+Vtd6mw==" spinCount="100000" sheet="1" objects="1" scenarios="1"/>
  <mergeCells count="199">
    <mergeCell ref="B203:C203"/>
    <mergeCell ref="C2:D2"/>
    <mergeCell ref="C192:C195"/>
    <mergeCell ref="D192:D195"/>
    <mergeCell ref="C177:C180"/>
    <mergeCell ref="D177:D180"/>
    <mergeCell ref="C182:C185"/>
    <mergeCell ref="D182:D185"/>
    <mergeCell ref="C167:C170"/>
    <mergeCell ref="C4:D4"/>
    <mergeCell ref="C3:D3"/>
    <mergeCell ref="C136:G136"/>
    <mergeCell ref="D167:D170"/>
    <mergeCell ref="C172:C175"/>
    <mergeCell ref="D172:D175"/>
    <mergeCell ref="C157:C160"/>
    <mergeCell ref="D157:D160"/>
    <mergeCell ref="C162:C165"/>
    <mergeCell ref="D162:D165"/>
    <mergeCell ref="C132:C135"/>
    <mergeCell ref="C147:C150"/>
    <mergeCell ref="D147:D150"/>
    <mergeCell ref="C152:C155"/>
    <mergeCell ref="D152:D155"/>
    <mergeCell ref="C137:C140"/>
    <mergeCell ref="D127:D130"/>
    <mergeCell ref="C116:G116"/>
    <mergeCell ref="C92:C95"/>
    <mergeCell ref="D92:D95"/>
    <mergeCell ref="D132:D135"/>
    <mergeCell ref="C117:C120"/>
    <mergeCell ref="D117:D120"/>
    <mergeCell ref="C122:C125"/>
    <mergeCell ref="D122:D125"/>
    <mergeCell ref="C131:G131"/>
    <mergeCell ref="C126:G126"/>
    <mergeCell ref="C121:G121"/>
    <mergeCell ref="C112:C115"/>
    <mergeCell ref="B7:B11"/>
    <mergeCell ref="B12:B16"/>
    <mergeCell ref="B17:B21"/>
    <mergeCell ref="B22:B26"/>
    <mergeCell ref="C32:C35"/>
    <mergeCell ref="D32:D35"/>
    <mergeCell ref="C17:C20"/>
    <mergeCell ref="D17:D20"/>
    <mergeCell ref="C22:C25"/>
    <mergeCell ref="D22:D25"/>
    <mergeCell ref="C27:C30"/>
    <mergeCell ref="D27:D30"/>
    <mergeCell ref="B27:B31"/>
    <mergeCell ref="B32:B36"/>
    <mergeCell ref="C11:G11"/>
    <mergeCell ref="C26:G26"/>
    <mergeCell ref="C16:G16"/>
    <mergeCell ref="C36:G36"/>
    <mergeCell ref="C31:G31"/>
    <mergeCell ref="C7:C10"/>
    <mergeCell ref="D7:D10"/>
    <mergeCell ref="C12:C15"/>
    <mergeCell ref="D12:D15"/>
    <mergeCell ref="B37:B41"/>
    <mergeCell ref="B42:B46"/>
    <mergeCell ref="B47:B51"/>
    <mergeCell ref="B52:B56"/>
    <mergeCell ref="C41:G41"/>
    <mergeCell ref="C21:G21"/>
    <mergeCell ref="B57:B61"/>
    <mergeCell ref="C97:C100"/>
    <mergeCell ref="D97:D100"/>
    <mergeCell ref="C42:C45"/>
    <mergeCell ref="D42:D45"/>
    <mergeCell ref="C67:C70"/>
    <mergeCell ref="D67:D70"/>
    <mergeCell ref="C72:C75"/>
    <mergeCell ref="D72:D75"/>
    <mergeCell ref="C57:C60"/>
    <mergeCell ref="D57:D60"/>
    <mergeCell ref="C62:C65"/>
    <mergeCell ref="D62:D65"/>
    <mergeCell ref="C46:G46"/>
    <mergeCell ref="B62:B66"/>
    <mergeCell ref="B67:B71"/>
    <mergeCell ref="B72:B76"/>
    <mergeCell ref="B77:B81"/>
    <mergeCell ref="B82:B86"/>
    <mergeCell ref="B87:B91"/>
    <mergeCell ref="B92:B96"/>
    <mergeCell ref="B97:B101"/>
    <mergeCell ref="C87:C90"/>
    <mergeCell ref="D87:D90"/>
    <mergeCell ref="B102:B106"/>
    <mergeCell ref="B107:B111"/>
    <mergeCell ref="B112:B116"/>
    <mergeCell ref="D112:D115"/>
    <mergeCell ref="C107:C110"/>
    <mergeCell ref="D107:D110"/>
    <mergeCell ref="C106:G106"/>
    <mergeCell ref="C101:G101"/>
    <mergeCell ref="C96:G96"/>
    <mergeCell ref="C91:G91"/>
    <mergeCell ref="C102:C105"/>
    <mergeCell ref="D102:D105"/>
    <mergeCell ref="C111:G111"/>
    <mergeCell ref="B117:B121"/>
    <mergeCell ref="B122:B126"/>
    <mergeCell ref="B127:B131"/>
    <mergeCell ref="B132:B136"/>
    <mergeCell ref="B137:B141"/>
    <mergeCell ref="B142:B146"/>
    <mergeCell ref="B147:B151"/>
    <mergeCell ref="B152:B156"/>
    <mergeCell ref="B157:B161"/>
    <mergeCell ref="C201:G201"/>
    <mergeCell ref="C196:G196"/>
    <mergeCell ref="B162:B166"/>
    <mergeCell ref="B167:B171"/>
    <mergeCell ref="B172:B176"/>
    <mergeCell ref="B177:B181"/>
    <mergeCell ref="B182:B186"/>
    <mergeCell ref="B187:B191"/>
    <mergeCell ref="B192:B196"/>
    <mergeCell ref="B197:B201"/>
    <mergeCell ref="C191:G191"/>
    <mergeCell ref="C186:G186"/>
    <mergeCell ref="C181:G181"/>
    <mergeCell ref="C176:G176"/>
    <mergeCell ref="C171:G171"/>
    <mergeCell ref="C166:G166"/>
    <mergeCell ref="C161:G161"/>
    <mergeCell ref="C197:C200"/>
    <mergeCell ref="D197:D200"/>
    <mergeCell ref="C156:G156"/>
    <mergeCell ref="C187:C190"/>
    <mergeCell ref="D187:D190"/>
    <mergeCell ref="U2:V2"/>
    <mergeCell ref="W2:X2"/>
    <mergeCell ref="Y2:Z2"/>
    <mergeCell ref="P3:P5"/>
    <mergeCell ref="O3:O5"/>
    <mergeCell ref="M3:M5"/>
    <mergeCell ref="L3:L5"/>
    <mergeCell ref="K3:K5"/>
    <mergeCell ref="J3:J5"/>
    <mergeCell ref="C37:C40"/>
    <mergeCell ref="D37:D40"/>
    <mergeCell ref="D137:D140"/>
    <mergeCell ref="C142:C145"/>
    <mergeCell ref="D142:D145"/>
    <mergeCell ref="C146:G146"/>
    <mergeCell ref="C141:G141"/>
    <mergeCell ref="C151:G151"/>
    <mergeCell ref="C127:C130"/>
    <mergeCell ref="AA2:AB2"/>
    <mergeCell ref="AC2:AD2"/>
    <mergeCell ref="AG2:AH2"/>
    <mergeCell ref="AE2:AF2"/>
    <mergeCell ref="C86:G86"/>
    <mergeCell ref="C81:G81"/>
    <mergeCell ref="C76:G76"/>
    <mergeCell ref="C71:G71"/>
    <mergeCell ref="C66:G66"/>
    <mergeCell ref="C61:G61"/>
    <mergeCell ref="C56:G56"/>
    <mergeCell ref="C51:G51"/>
    <mergeCell ref="C47:C50"/>
    <mergeCell ref="D47:D50"/>
    <mergeCell ref="C52:C55"/>
    <mergeCell ref="D52:D55"/>
    <mergeCell ref="C77:C80"/>
    <mergeCell ref="D77:D80"/>
    <mergeCell ref="C82:C85"/>
    <mergeCell ref="D82:D85"/>
    <mergeCell ref="J2:M2"/>
    <mergeCell ref="O2:P2"/>
    <mergeCell ref="Q2:R2"/>
    <mergeCell ref="S2:T2"/>
    <mergeCell ref="AH3:AH5"/>
    <mergeCell ref="AG3:AG5"/>
    <mergeCell ref="AF3:AF5"/>
    <mergeCell ref="AE3:AE5"/>
    <mergeCell ref="AD3:AD5"/>
    <mergeCell ref="AC3:AC5"/>
    <mergeCell ref="AB3:AB5"/>
    <mergeCell ref="AA3:AA5"/>
    <mergeCell ref="Z3:Z5"/>
    <mergeCell ref="J204:L204"/>
    <mergeCell ref="J206:K206"/>
    <mergeCell ref="J205:K205"/>
    <mergeCell ref="J203:K203"/>
    <mergeCell ref="Y3:Y5"/>
    <mergeCell ref="X3:X5"/>
    <mergeCell ref="W3:W5"/>
    <mergeCell ref="V3:V5"/>
    <mergeCell ref="U3:U5"/>
    <mergeCell ref="T3:T5"/>
    <mergeCell ref="S3:S5"/>
    <mergeCell ref="R3:R5"/>
    <mergeCell ref="Q3:Q5"/>
  </mergeCells>
  <dataValidations count="1">
    <dataValidation type="whole" allowBlank="1" showInputMessage="1" showErrorMessage="1" sqref="G197:G200 G192:G195 G187:G190 G182:G185 G177:G180 G167:G170 G172:G175 G162:G165 G157:G160 G147:G150 G152:G155 G142:G145 G137:G140 G132:G135 G107:G110 G112:G115 G117:G120 G122:G125 G127:G130 G82:G85 G87:G90 G92:G95 G97:G100 G102:G105 G62:G65 G67:G70 G72:G75 G77:G80 G32:G35 G37:G40 G42:G45 G47:G50 G52:G55 G57:G60 G7:G10 G12:G15 G17:G20 G22:G25 G27:G30">
      <formula1>0</formula1>
      <formula2>9999999999999990</formula2>
    </dataValidation>
  </dataValidations>
  <hyperlinks>
    <hyperlink ref="B203" location="Přehled!C7" display="nahoru"/>
  </hyperlink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Data!$B$3:$B$169</xm:f>
          </x14:formula1>
          <xm:sqref>D7 D27 D12 D17 D22 D32 D37 D42 D47 D52 D57 D62 D67 D72 D77 D82 D87 D92 D97 D102 D107 D112 D117 D122 D127 D132 D137 D142 D147 D182 D152 D157 D162 D167 D172 D177 D187 D192 D197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2:K169"/>
  <sheetViews>
    <sheetView workbookViewId="0">
      <selection activeCell="J14" sqref="J14"/>
    </sheetView>
  </sheetViews>
  <sheetFormatPr defaultRowHeight="15"/>
  <cols>
    <col min="1" max="1" width="4.5703125" style="1" customWidth="1"/>
    <col min="2" max="2" width="26.5703125" style="1" bestFit="1" customWidth="1"/>
    <col min="3" max="3" width="18.28515625" style="1" bestFit="1" customWidth="1"/>
    <col min="4" max="4" width="14.28515625" style="1" customWidth="1"/>
    <col min="5" max="6" width="9.140625" style="1"/>
    <col min="7" max="7" width="17.28515625" style="1" customWidth="1"/>
    <col min="8" max="9" width="9.140625" style="1"/>
    <col min="10" max="10" width="19.5703125" style="1" customWidth="1"/>
    <col min="11" max="11" width="13" style="1" customWidth="1"/>
    <col min="12" max="16384" width="9.140625" style="1"/>
  </cols>
  <sheetData>
    <row r="2" spans="2:11">
      <c r="B2" s="2" t="s">
        <v>129</v>
      </c>
      <c r="C2" s="3" t="s">
        <v>127</v>
      </c>
      <c r="D2" s="2" t="s">
        <v>128</v>
      </c>
      <c r="G2" s="2" t="s">
        <v>165</v>
      </c>
      <c r="J2" s="2" t="s">
        <v>263</v>
      </c>
      <c r="K2" s="179">
        <v>25.695</v>
      </c>
    </row>
    <row r="3" spans="2:11">
      <c r="B3" s="4" t="s">
        <v>193</v>
      </c>
      <c r="C3" s="5">
        <v>0.65300000000000002</v>
      </c>
      <c r="D3" s="178">
        <v>4220</v>
      </c>
      <c r="G3" s="99" t="s">
        <v>166</v>
      </c>
      <c r="J3" s="180" t="s">
        <v>264</v>
      </c>
      <c r="K3" s="181">
        <f>219*K2</f>
        <v>5627.2049999999999</v>
      </c>
    </row>
    <row r="4" spans="2:11">
      <c r="B4" s="4" t="s">
        <v>6</v>
      </c>
      <c r="C4" s="5">
        <v>0.74</v>
      </c>
      <c r="D4" s="178">
        <v>4220</v>
      </c>
      <c r="G4" s="99" t="s">
        <v>167</v>
      </c>
      <c r="J4" s="180" t="s">
        <v>265</v>
      </c>
      <c r="K4" s="181">
        <f>K3*0.875</f>
        <v>4923.8043749999997</v>
      </c>
    </row>
    <row r="5" spans="2:11">
      <c r="B5" s="6" t="s">
        <v>7</v>
      </c>
      <c r="C5" s="7">
        <v>1.2809999999999999</v>
      </c>
      <c r="D5" s="8">
        <v>5627</v>
      </c>
      <c r="G5" s="99" t="s">
        <v>21</v>
      </c>
      <c r="J5" s="180" t="s">
        <v>266</v>
      </c>
      <c r="K5" s="181">
        <f>K3*0.75</f>
        <v>4220.4037499999995</v>
      </c>
    </row>
    <row r="6" spans="2:11">
      <c r="B6" s="4" t="s">
        <v>194</v>
      </c>
      <c r="C6" s="5">
        <v>0.65600000000000003</v>
      </c>
      <c r="D6" s="178">
        <v>4220</v>
      </c>
      <c r="G6" s="99" t="s">
        <v>168</v>
      </c>
    </row>
    <row r="7" spans="2:11">
      <c r="B7" s="4" t="s">
        <v>8</v>
      </c>
      <c r="C7" s="5">
        <v>0.754</v>
      </c>
      <c r="D7" s="178">
        <v>4220</v>
      </c>
      <c r="G7" s="99" t="s">
        <v>169</v>
      </c>
    </row>
    <row r="8" spans="2:11">
      <c r="B8" s="6" t="s">
        <v>195</v>
      </c>
      <c r="C8" s="7">
        <v>1.044</v>
      </c>
      <c r="D8" s="8">
        <v>5627</v>
      </c>
      <c r="G8" s="99" t="s">
        <v>170</v>
      </c>
      <c r="J8" s="182" t="s">
        <v>269</v>
      </c>
      <c r="K8" s="8">
        <v>5627</v>
      </c>
    </row>
    <row r="9" spans="2:11">
      <c r="B9" s="9" t="s">
        <v>9</v>
      </c>
      <c r="C9" s="10">
        <v>0.88300000000000001</v>
      </c>
      <c r="D9" s="11">
        <v>4924</v>
      </c>
      <c r="G9" s="99" t="s">
        <v>171</v>
      </c>
    </row>
    <row r="10" spans="2:11">
      <c r="B10" s="4" t="s">
        <v>10</v>
      </c>
      <c r="C10" s="5">
        <v>0.61099999999999999</v>
      </c>
      <c r="D10" s="178">
        <v>4220</v>
      </c>
      <c r="G10" s="99" t="s">
        <v>172</v>
      </c>
    </row>
    <row r="11" spans="2:11">
      <c r="B11" s="6" t="s">
        <v>11</v>
      </c>
      <c r="C11" s="7">
        <v>1.125</v>
      </c>
      <c r="D11" s="8">
        <v>5627</v>
      </c>
      <c r="G11" s="99" t="s">
        <v>173</v>
      </c>
    </row>
    <row r="12" spans="2:11">
      <c r="B12" s="6" t="s">
        <v>166</v>
      </c>
      <c r="C12" s="7">
        <v>1</v>
      </c>
      <c r="D12" s="8">
        <v>5627</v>
      </c>
      <c r="G12" s="99" t="s">
        <v>174</v>
      </c>
    </row>
    <row r="13" spans="2:11">
      <c r="B13" s="4" t="s">
        <v>12</v>
      </c>
      <c r="C13" s="5">
        <v>0.77</v>
      </c>
      <c r="D13" s="178">
        <v>4220</v>
      </c>
      <c r="G13" s="99" t="s">
        <v>175</v>
      </c>
    </row>
    <row r="14" spans="2:11">
      <c r="B14" s="4" t="s">
        <v>13</v>
      </c>
      <c r="C14" s="5">
        <v>0.59499999999999997</v>
      </c>
      <c r="D14" s="178">
        <v>4220</v>
      </c>
      <c r="G14" s="99" t="s">
        <v>66</v>
      </c>
    </row>
    <row r="15" spans="2:11">
      <c r="B15" s="9" t="s">
        <v>14</v>
      </c>
      <c r="C15" s="10">
        <v>0.97</v>
      </c>
      <c r="D15" s="11">
        <v>4924</v>
      </c>
      <c r="G15" s="99" t="s">
        <v>176</v>
      </c>
    </row>
    <row r="16" spans="2:11">
      <c r="B16" s="6" t="s">
        <v>15</v>
      </c>
      <c r="C16" s="7">
        <v>1.5149999999999999</v>
      </c>
      <c r="D16" s="8">
        <v>5627</v>
      </c>
      <c r="G16" s="99" t="s">
        <v>177</v>
      </c>
    </row>
    <row r="17" spans="2:7">
      <c r="B17" s="4" t="s">
        <v>16</v>
      </c>
      <c r="C17" s="5">
        <v>0.67500000000000004</v>
      </c>
      <c r="D17" s="178">
        <v>4220</v>
      </c>
      <c r="G17" s="99" t="s">
        <v>178</v>
      </c>
    </row>
    <row r="18" spans="2:7">
      <c r="B18" s="4" t="s">
        <v>196</v>
      </c>
      <c r="C18" s="5">
        <v>0.69</v>
      </c>
      <c r="D18" s="178">
        <v>4220</v>
      </c>
      <c r="G18" s="99" t="s">
        <v>179</v>
      </c>
    </row>
    <row r="19" spans="2:7">
      <c r="B19" s="4" t="s">
        <v>17</v>
      </c>
      <c r="C19" s="5">
        <v>0.51700000000000002</v>
      </c>
      <c r="D19" s="178">
        <v>4220</v>
      </c>
      <c r="G19" s="99" t="s">
        <v>79</v>
      </c>
    </row>
    <row r="20" spans="2:7">
      <c r="B20" s="9" t="s">
        <v>197</v>
      </c>
      <c r="C20" s="10">
        <v>0.97899999999999998</v>
      </c>
      <c r="D20" s="11">
        <v>4924</v>
      </c>
      <c r="G20" s="99" t="s">
        <v>180</v>
      </c>
    </row>
    <row r="21" spans="2:7">
      <c r="B21" s="4" t="s">
        <v>167</v>
      </c>
      <c r="C21" s="5">
        <v>0.62</v>
      </c>
      <c r="D21" s="178">
        <v>4220</v>
      </c>
      <c r="G21" s="99" t="s">
        <v>181</v>
      </c>
    </row>
    <row r="22" spans="2:7">
      <c r="B22" s="9" t="s">
        <v>18</v>
      </c>
      <c r="C22" s="10">
        <v>0.96599999999999997</v>
      </c>
      <c r="D22" s="11">
        <v>4924</v>
      </c>
      <c r="G22" s="99" t="s">
        <v>93</v>
      </c>
    </row>
    <row r="23" spans="2:7">
      <c r="B23" s="4" t="s">
        <v>19</v>
      </c>
      <c r="C23" s="5">
        <v>0.74199999999999999</v>
      </c>
      <c r="D23" s="178">
        <v>4220</v>
      </c>
      <c r="G23" s="99" t="s">
        <v>182</v>
      </c>
    </row>
    <row r="24" spans="2:7">
      <c r="B24" s="6" t="s">
        <v>20</v>
      </c>
      <c r="C24" s="7">
        <v>1.1779999999999999</v>
      </c>
      <c r="D24" s="8">
        <v>5627</v>
      </c>
      <c r="G24" s="99" t="s">
        <v>183</v>
      </c>
    </row>
    <row r="25" spans="2:7">
      <c r="B25" s="4" t="s">
        <v>198</v>
      </c>
      <c r="C25" s="5">
        <v>0.64800000000000002</v>
      </c>
      <c r="D25" s="178">
        <v>4220</v>
      </c>
      <c r="G25" s="99" t="s">
        <v>184</v>
      </c>
    </row>
    <row r="26" spans="2:7">
      <c r="B26" s="9" t="s">
        <v>21</v>
      </c>
      <c r="C26" s="12">
        <v>0.81779999999999997</v>
      </c>
      <c r="D26" s="11">
        <v>4924</v>
      </c>
      <c r="G26" s="99" t="s">
        <v>185</v>
      </c>
    </row>
    <row r="27" spans="2:7">
      <c r="B27" s="9" t="s">
        <v>199</v>
      </c>
      <c r="C27" s="10">
        <v>0.91700000000000004</v>
      </c>
      <c r="D27" s="11">
        <v>4924</v>
      </c>
      <c r="G27" s="99" t="s">
        <v>186</v>
      </c>
    </row>
    <row r="28" spans="2:7">
      <c r="B28" s="6" t="s">
        <v>168</v>
      </c>
      <c r="C28" s="7">
        <v>1.35</v>
      </c>
      <c r="D28" s="8">
        <v>5627</v>
      </c>
      <c r="G28" s="99" t="s">
        <v>187</v>
      </c>
    </row>
    <row r="29" spans="2:7">
      <c r="B29" s="6" t="s">
        <v>22</v>
      </c>
      <c r="C29" s="7">
        <v>1.3740000000000001</v>
      </c>
      <c r="D29" s="8">
        <v>5627</v>
      </c>
      <c r="G29" s="99" t="s">
        <v>188</v>
      </c>
    </row>
    <row r="30" spans="2:7">
      <c r="B30" s="4" t="s">
        <v>23</v>
      </c>
      <c r="C30" s="5">
        <v>0.629</v>
      </c>
      <c r="D30" s="178">
        <v>4220</v>
      </c>
      <c r="G30" s="99" t="s">
        <v>189</v>
      </c>
    </row>
    <row r="31" spans="2:7">
      <c r="B31" s="9" t="s">
        <v>24</v>
      </c>
      <c r="C31" s="10">
        <v>0.86499999999999999</v>
      </c>
      <c r="D31" s="11">
        <v>4924</v>
      </c>
    </row>
    <row r="32" spans="2:7">
      <c r="B32" s="4" t="s">
        <v>25</v>
      </c>
      <c r="C32" s="5">
        <v>0.57899999999999996</v>
      </c>
      <c r="D32" s="178">
        <v>4220</v>
      </c>
    </row>
    <row r="33" spans="2:4">
      <c r="B33" s="4" t="s">
        <v>26</v>
      </c>
      <c r="C33" s="5">
        <v>0.755</v>
      </c>
      <c r="D33" s="178">
        <v>4220</v>
      </c>
    </row>
    <row r="34" spans="2:4">
      <c r="B34" s="9" t="s">
        <v>27</v>
      </c>
      <c r="C34" s="10">
        <v>0.98899999999999999</v>
      </c>
      <c r="D34" s="11">
        <v>4924</v>
      </c>
    </row>
    <row r="35" spans="2:4">
      <c r="B35" s="4" t="s">
        <v>169</v>
      </c>
      <c r="C35" s="5">
        <v>0.79400000000000004</v>
      </c>
      <c r="D35" s="178">
        <v>4220</v>
      </c>
    </row>
    <row r="36" spans="2:4">
      <c r="B36" s="9" t="s">
        <v>28</v>
      </c>
      <c r="C36" s="10">
        <v>0.85099999999999998</v>
      </c>
      <c r="D36" s="11">
        <v>4924</v>
      </c>
    </row>
    <row r="37" spans="2:4">
      <c r="B37" s="6" t="s">
        <v>200</v>
      </c>
      <c r="C37" s="7">
        <v>1.35</v>
      </c>
      <c r="D37" s="8">
        <v>5627</v>
      </c>
    </row>
    <row r="38" spans="2:4">
      <c r="B38" s="4" t="s">
        <v>29</v>
      </c>
      <c r="C38" s="5">
        <v>0.68100000000000005</v>
      </c>
      <c r="D38" s="178">
        <v>4220</v>
      </c>
    </row>
    <row r="39" spans="2:4">
      <c r="B39" s="4" t="s">
        <v>30</v>
      </c>
      <c r="C39" s="5">
        <v>0.73399999999999999</v>
      </c>
      <c r="D39" s="178">
        <v>4220</v>
      </c>
    </row>
    <row r="40" spans="2:4">
      <c r="B40" s="6" t="s">
        <v>170</v>
      </c>
      <c r="C40" s="7">
        <v>1.208</v>
      </c>
      <c r="D40" s="8">
        <v>5627</v>
      </c>
    </row>
    <row r="41" spans="2:4">
      <c r="B41" s="6" t="s">
        <v>171</v>
      </c>
      <c r="C41" s="7">
        <v>1.157</v>
      </c>
      <c r="D41" s="8">
        <v>5627</v>
      </c>
    </row>
    <row r="42" spans="2:4">
      <c r="B42" s="6" t="s">
        <v>31</v>
      </c>
      <c r="C42" s="7">
        <v>1.0780000000000001</v>
      </c>
      <c r="D42" s="8">
        <v>5627</v>
      </c>
    </row>
    <row r="43" spans="2:4">
      <c r="B43" s="4" t="s">
        <v>32</v>
      </c>
      <c r="C43" s="5">
        <v>0.69</v>
      </c>
      <c r="D43" s="178">
        <v>4220</v>
      </c>
    </row>
    <row r="44" spans="2:4">
      <c r="B44" s="4" t="s">
        <v>33</v>
      </c>
      <c r="C44" s="5">
        <v>0.64100000000000001</v>
      </c>
      <c r="D44" s="178">
        <v>4220</v>
      </c>
    </row>
    <row r="45" spans="2:4">
      <c r="B45" s="4" t="s">
        <v>34</v>
      </c>
      <c r="C45" s="5">
        <v>0.753</v>
      </c>
      <c r="D45" s="178">
        <v>4220</v>
      </c>
    </row>
    <row r="46" spans="2:4">
      <c r="B46" s="9" t="s">
        <v>35</v>
      </c>
      <c r="C46" s="10">
        <v>0.82899999999999996</v>
      </c>
      <c r="D46" s="11">
        <v>4924</v>
      </c>
    </row>
    <row r="47" spans="2:4">
      <c r="B47" s="4" t="s">
        <v>36</v>
      </c>
      <c r="C47" s="5">
        <v>0.73699999999999999</v>
      </c>
      <c r="D47" s="178">
        <v>4220</v>
      </c>
    </row>
    <row r="48" spans="2:4">
      <c r="B48" s="9" t="s">
        <v>37</v>
      </c>
      <c r="C48" s="10">
        <v>0.96599999999999997</v>
      </c>
      <c r="D48" s="11">
        <v>4924</v>
      </c>
    </row>
    <row r="49" spans="2:4">
      <c r="B49" s="4" t="s">
        <v>38</v>
      </c>
      <c r="C49" s="5">
        <v>0.622</v>
      </c>
      <c r="D49" s="178">
        <v>4220</v>
      </c>
    </row>
    <row r="50" spans="2:4">
      <c r="B50" s="9" t="s">
        <v>39</v>
      </c>
      <c r="C50" s="10">
        <v>0.94599999999999995</v>
      </c>
      <c r="D50" s="11">
        <v>4924</v>
      </c>
    </row>
    <row r="51" spans="2:4">
      <c r="B51" s="4" t="s">
        <v>40</v>
      </c>
      <c r="C51" s="5">
        <v>0.73399999999999999</v>
      </c>
      <c r="D51" s="178">
        <v>4220</v>
      </c>
    </row>
    <row r="52" spans="2:4">
      <c r="B52" s="6" t="s">
        <v>41</v>
      </c>
      <c r="C52" s="7">
        <v>1.004</v>
      </c>
      <c r="D52" s="8">
        <v>5627</v>
      </c>
    </row>
    <row r="53" spans="2:4">
      <c r="B53" s="4" t="s">
        <v>42</v>
      </c>
      <c r="C53" s="5">
        <v>0.58899999999999997</v>
      </c>
      <c r="D53" s="178">
        <v>4220</v>
      </c>
    </row>
    <row r="54" spans="2:4">
      <c r="B54" s="9" t="s">
        <v>172</v>
      </c>
      <c r="C54" s="10">
        <v>0.83899999999999997</v>
      </c>
      <c r="D54" s="11">
        <v>4924</v>
      </c>
    </row>
    <row r="55" spans="2:4">
      <c r="B55" s="4" t="s">
        <v>201</v>
      </c>
      <c r="C55" s="5">
        <v>0.63400000000000001</v>
      </c>
      <c r="D55" s="178">
        <v>4220</v>
      </c>
    </row>
    <row r="56" spans="2:4">
      <c r="B56" s="4" t="s">
        <v>202</v>
      </c>
      <c r="C56" s="5">
        <v>0.69799999999999995</v>
      </c>
      <c r="D56" s="178">
        <v>4220</v>
      </c>
    </row>
    <row r="57" spans="2:4">
      <c r="B57" s="6" t="s">
        <v>173</v>
      </c>
      <c r="C57" s="7">
        <v>1.1559999999999999</v>
      </c>
      <c r="D57" s="8">
        <v>5627</v>
      </c>
    </row>
    <row r="58" spans="2:4">
      <c r="B58" s="6" t="s">
        <v>43</v>
      </c>
      <c r="C58" s="7">
        <v>1.153</v>
      </c>
      <c r="D58" s="8">
        <v>5627</v>
      </c>
    </row>
    <row r="59" spans="2:4">
      <c r="B59" s="6" t="s">
        <v>174</v>
      </c>
      <c r="C59" s="7">
        <v>1.044</v>
      </c>
      <c r="D59" s="8">
        <v>5627</v>
      </c>
    </row>
    <row r="60" spans="2:4">
      <c r="B60" s="6" t="s">
        <v>203</v>
      </c>
      <c r="C60" s="7">
        <v>1.0609999999999999</v>
      </c>
      <c r="D60" s="8">
        <v>5627</v>
      </c>
    </row>
    <row r="61" spans="2:4">
      <c r="B61" s="9" t="s">
        <v>44</v>
      </c>
      <c r="C61" s="10">
        <v>0.92</v>
      </c>
      <c r="D61" s="11">
        <v>4924</v>
      </c>
    </row>
    <row r="62" spans="2:4">
      <c r="B62" s="6" t="s">
        <v>204</v>
      </c>
      <c r="C62" s="7">
        <v>1.0549999999999999</v>
      </c>
      <c r="D62" s="8">
        <v>5627</v>
      </c>
    </row>
    <row r="63" spans="2:4">
      <c r="B63" s="9" t="s">
        <v>45</v>
      </c>
      <c r="C63" s="10">
        <v>0.81100000000000005</v>
      </c>
      <c r="D63" s="11">
        <v>4924</v>
      </c>
    </row>
    <row r="64" spans="2:4">
      <c r="B64" s="4" t="s">
        <v>205</v>
      </c>
      <c r="C64" s="5">
        <v>0.50800000000000001</v>
      </c>
      <c r="D64" s="178">
        <v>4220</v>
      </c>
    </row>
    <row r="65" spans="2:4">
      <c r="B65" s="9" t="s">
        <v>46</v>
      </c>
      <c r="C65" s="10">
        <v>0.97599999999999998</v>
      </c>
      <c r="D65" s="11">
        <v>4924</v>
      </c>
    </row>
    <row r="66" spans="2:4">
      <c r="B66" s="9" t="s">
        <v>47</v>
      </c>
      <c r="C66" s="10">
        <v>0.86499999999999999</v>
      </c>
      <c r="D66" s="11">
        <v>4924</v>
      </c>
    </row>
    <row r="67" spans="2:4">
      <c r="B67" s="4" t="s">
        <v>48</v>
      </c>
      <c r="C67" s="5">
        <v>0.745</v>
      </c>
      <c r="D67" s="178">
        <v>4220</v>
      </c>
    </row>
    <row r="68" spans="2:4">
      <c r="B68" s="9" t="s">
        <v>49</v>
      </c>
      <c r="C68" s="10">
        <v>0.96</v>
      </c>
      <c r="D68" s="11">
        <v>4924</v>
      </c>
    </row>
    <row r="69" spans="2:4">
      <c r="B69" s="9" t="s">
        <v>206</v>
      </c>
      <c r="C69" s="10">
        <v>0.878</v>
      </c>
      <c r="D69" s="11">
        <v>4924</v>
      </c>
    </row>
    <row r="70" spans="2:4">
      <c r="B70" s="4" t="s">
        <v>50</v>
      </c>
      <c r="C70" s="5">
        <v>0.71699999999999997</v>
      </c>
      <c r="D70" s="178">
        <v>4220</v>
      </c>
    </row>
    <row r="71" spans="2:4">
      <c r="B71" s="9" t="s">
        <v>51</v>
      </c>
      <c r="C71" s="10">
        <v>0.81899999999999995</v>
      </c>
      <c r="D71" s="11">
        <v>4924</v>
      </c>
    </row>
    <row r="72" spans="2:4">
      <c r="B72" s="9" t="s">
        <v>52</v>
      </c>
      <c r="C72" s="10">
        <v>0.81499999999999995</v>
      </c>
      <c r="D72" s="11">
        <v>4924</v>
      </c>
    </row>
    <row r="73" spans="2:4">
      <c r="B73" s="4" t="s">
        <v>53</v>
      </c>
      <c r="C73" s="5">
        <v>0.77900000000000003</v>
      </c>
      <c r="D73" s="178">
        <v>4220</v>
      </c>
    </row>
    <row r="74" spans="2:4">
      <c r="B74" s="4" t="s">
        <v>54</v>
      </c>
      <c r="C74" s="5">
        <v>0.69099999999999995</v>
      </c>
      <c r="D74" s="178">
        <v>4220</v>
      </c>
    </row>
    <row r="75" spans="2:4">
      <c r="B75" s="6" t="s">
        <v>55</v>
      </c>
      <c r="C75" s="7">
        <v>1.206</v>
      </c>
      <c r="D75" s="8">
        <v>5627</v>
      </c>
    </row>
    <row r="76" spans="2:4">
      <c r="B76" s="4" t="s">
        <v>56</v>
      </c>
      <c r="C76" s="5">
        <v>0.65500000000000003</v>
      </c>
      <c r="D76" s="178">
        <v>4220</v>
      </c>
    </row>
    <row r="77" spans="2:4">
      <c r="B77" s="9" t="s">
        <v>57</v>
      </c>
      <c r="C77" s="10">
        <v>0.82099999999999995</v>
      </c>
      <c r="D77" s="11">
        <v>4924</v>
      </c>
    </row>
    <row r="78" spans="2:4">
      <c r="B78" s="4" t="s">
        <v>58</v>
      </c>
      <c r="C78" s="5">
        <v>0.78600000000000003</v>
      </c>
      <c r="D78" s="178">
        <v>4220</v>
      </c>
    </row>
    <row r="79" spans="2:4">
      <c r="B79" s="9" t="s">
        <v>175</v>
      </c>
      <c r="C79" s="10">
        <v>0.82599999999999996</v>
      </c>
      <c r="D79" s="11">
        <v>4924</v>
      </c>
    </row>
    <row r="80" spans="2:4">
      <c r="B80" s="9" t="s">
        <v>59</v>
      </c>
      <c r="C80" s="10">
        <v>0.80300000000000005</v>
      </c>
      <c r="D80" s="11">
        <v>4924</v>
      </c>
    </row>
    <row r="81" spans="2:4">
      <c r="B81" s="9" t="s">
        <v>60</v>
      </c>
      <c r="C81" s="10">
        <v>0.89200000000000002</v>
      </c>
      <c r="D81" s="11">
        <v>4924</v>
      </c>
    </row>
    <row r="82" spans="2:4">
      <c r="B82" s="4" t="s">
        <v>61</v>
      </c>
      <c r="C82" s="5">
        <v>0.48299999999999998</v>
      </c>
      <c r="D82" s="178">
        <v>4220</v>
      </c>
    </row>
    <row r="83" spans="2:4">
      <c r="B83" s="9" t="s">
        <v>62</v>
      </c>
      <c r="C83" s="10">
        <v>0.86299999999999999</v>
      </c>
      <c r="D83" s="11">
        <v>4924</v>
      </c>
    </row>
    <row r="84" spans="2:4">
      <c r="B84" s="6" t="s">
        <v>63</v>
      </c>
      <c r="C84" s="7">
        <v>1.111</v>
      </c>
      <c r="D84" s="8">
        <v>5627</v>
      </c>
    </row>
    <row r="85" spans="2:4">
      <c r="B85" s="4" t="s">
        <v>64</v>
      </c>
      <c r="C85" s="5">
        <v>0.57599999999999996</v>
      </c>
      <c r="D85" s="178">
        <v>4220</v>
      </c>
    </row>
    <row r="86" spans="2:4">
      <c r="B86" s="6" t="s">
        <v>65</v>
      </c>
      <c r="C86" s="7">
        <v>1.212</v>
      </c>
      <c r="D86" s="8">
        <v>5627</v>
      </c>
    </row>
    <row r="87" spans="2:4">
      <c r="B87" s="4" t="s">
        <v>66</v>
      </c>
      <c r="C87" s="5">
        <v>0.72499999999999998</v>
      </c>
      <c r="D87" s="178">
        <v>4220</v>
      </c>
    </row>
    <row r="88" spans="2:4">
      <c r="B88" s="4" t="s">
        <v>176</v>
      </c>
      <c r="C88" s="5">
        <v>0.77700000000000002</v>
      </c>
      <c r="D88" s="178">
        <v>4220</v>
      </c>
    </row>
    <row r="89" spans="2:4">
      <c r="B89" s="6" t="s">
        <v>177</v>
      </c>
      <c r="C89" s="7">
        <v>1</v>
      </c>
      <c r="D89" s="8">
        <v>5627</v>
      </c>
    </row>
    <row r="90" spans="2:4">
      <c r="B90" s="9" t="s">
        <v>67</v>
      </c>
      <c r="C90" s="10">
        <v>0.86</v>
      </c>
      <c r="D90" s="11">
        <v>4924</v>
      </c>
    </row>
    <row r="91" spans="2:4">
      <c r="B91" s="4" t="s">
        <v>178</v>
      </c>
      <c r="C91" s="5">
        <v>0.77400000000000002</v>
      </c>
      <c r="D91" s="178">
        <v>4220</v>
      </c>
    </row>
    <row r="92" spans="2:4">
      <c r="B92" s="4" t="s">
        <v>207</v>
      </c>
      <c r="C92" s="5">
        <v>0.6</v>
      </c>
      <c r="D92" s="178">
        <v>4220</v>
      </c>
    </row>
    <row r="93" spans="2:4">
      <c r="B93" s="4" t="s">
        <v>68</v>
      </c>
      <c r="C93" s="5">
        <v>0.68799999999999994</v>
      </c>
      <c r="D93" s="178">
        <v>4220</v>
      </c>
    </row>
    <row r="94" spans="2:4">
      <c r="B94" s="4" t="s">
        <v>69</v>
      </c>
      <c r="C94" s="5">
        <v>0.68</v>
      </c>
      <c r="D94" s="178">
        <v>4220</v>
      </c>
    </row>
    <row r="95" spans="2:4">
      <c r="B95" s="9" t="s">
        <v>70</v>
      </c>
      <c r="C95" s="10">
        <v>0.94399999999999995</v>
      </c>
      <c r="D95" s="11">
        <v>4924</v>
      </c>
    </row>
    <row r="96" spans="2:4">
      <c r="B96" s="9" t="s">
        <v>179</v>
      </c>
      <c r="C96" s="10">
        <v>0.84399999999999997</v>
      </c>
      <c r="D96" s="11">
        <v>4924</v>
      </c>
    </row>
    <row r="97" spans="2:4">
      <c r="B97" s="4" t="s">
        <v>71</v>
      </c>
      <c r="C97" s="5">
        <v>0.754</v>
      </c>
      <c r="D97" s="178">
        <v>4220</v>
      </c>
    </row>
    <row r="98" spans="2:4">
      <c r="B98" s="4" t="s">
        <v>72</v>
      </c>
      <c r="C98" s="5">
        <v>0.74399999999999999</v>
      </c>
      <c r="D98" s="178">
        <v>4220</v>
      </c>
    </row>
    <row r="99" spans="2:4">
      <c r="B99" s="4" t="s">
        <v>73</v>
      </c>
      <c r="C99" s="5">
        <v>0.625</v>
      </c>
      <c r="D99" s="178">
        <v>4220</v>
      </c>
    </row>
    <row r="100" spans="2:4">
      <c r="B100" s="4" t="s">
        <v>74</v>
      </c>
      <c r="C100" s="5">
        <v>0.67100000000000004</v>
      </c>
      <c r="D100" s="178">
        <v>4220</v>
      </c>
    </row>
    <row r="101" spans="2:4">
      <c r="B101" s="4" t="s">
        <v>75</v>
      </c>
      <c r="C101" s="5">
        <v>0.62009999999999998</v>
      </c>
      <c r="D101" s="178">
        <v>4220</v>
      </c>
    </row>
    <row r="102" spans="2:4">
      <c r="B102" s="4" t="s">
        <v>76</v>
      </c>
      <c r="C102" s="5">
        <v>0.71499999999999997</v>
      </c>
      <c r="D102" s="178">
        <v>4220</v>
      </c>
    </row>
    <row r="103" spans="2:4">
      <c r="B103" s="4" t="s">
        <v>77</v>
      </c>
      <c r="C103" s="5">
        <v>0.65500000000000003</v>
      </c>
      <c r="D103" s="178">
        <v>4220</v>
      </c>
    </row>
    <row r="104" spans="2:4">
      <c r="B104" s="4" t="s">
        <v>78</v>
      </c>
      <c r="C104" s="5">
        <v>0.61399999999999999</v>
      </c>
      <c r="D104" s="178">
        <v>4220</v>
      </c>
    </row>
    <row r="105" spans="2:4">
      <c r="B105" s="9" t="s">
        <v>79</v>
      </c>
      <c r="C105" s="10">
        <v>0.97</v>
      </c>
      <c r="D105" s="11">
        <v>4924</v>
      </c>
    </row>
    <row r="106" spans="2:4">
      <c r="B106" s="4" t="s">
        <v>80</v>
      </c>
      <c r="C106" s="5">
        <v>0.77</v>
      </c>
      <c r="D106" s="178">
        <v>4220</v>
      </c>
    </row>
    <row r="107" spans="2:4">
      <c r="B107" s="9" t="s">
        <v>81</v>
      </c>
      <c r="C107" s="10">
        <v>0.84799999999999998</v>
      </c>
      <c r="D107" s="11">
        <v>4924</v>
      </c>
    </row>
    <row r="108" spans="2:4">
      <c r="B108" s="9" t="s">
        <v>82</v>
      </c>
      <c r="C108" s="10">
        <v>0.92600000000000005</v>
      </c>
      <c r="D108" s="11">
        <v>4924</v>
      </c>
    </row>
    <row r="109" spans="2:4">
      <c r="B109" s="4" t="s">
        <v>83</v>
      </c>
      <c r="C109" s="5">
        <v>0.56499999999999995</v>
      </c>
      <c r="D109" s="178">
        <v>4220</v>
      </c>
    </row>
    <row r="110" spans="2:4">
      <c r="B110" s="6" t="s">
        <v>180</v>
      </c>
      <c r="C110" s="7">
        <v>1.079</v>
      </c>
      <c r="D110" s="8">
        <v>5627</v>
      </c>
    </row>
    <row r="111" spans="2:4">
      <c r="B111" s="6" t="s">
        <v>208</v>
      </c>
      <c r="C111" s="7">
        <v>1.306</v>
      </c>
      <c r="D111" s="8">
        <v>5627</v>
      </c>
    </row>
    <row r="112" spans="2:4">
      <c r="B112" s="6" t="s">
        <v>84</v>
      </c>
      <c r="C112" s="7">
        <v>1.1719999999999999</v>
      </c>
      <c r="D112" s="8">
        <v>5627</v>
      </c>
    </row>
    <row r="113" spans="2:4">
      <c r="B113" s="9" t="s">
        <v>85</v>
      </c>
      <c r="C113" s="10">
        <v>0.99399999999999999</v>
      </c>
      <c r="D113" s="11">
        <v>4924</v>
      </c>
    </row>
    <row r="114" spans="2:4">
      <c r="B114" s="4" t="s">
        <v>86</v>
      </c>
      <c r="C114" s="5">
        <v>0.51900000000000002</v>
      </c>
      <c r="D114" s="178">
        <v>4220</v>
      </c>
    </row>
    <row r="115" spans="2:4">
      <c r="B115" s="6" t="s">
        <v>87</v>
      </c>
      <c r="C115" s="7">
        <v>1.1080000000000001</v>
      </c>
      <c r="D115" s="8">
        <v>5627</v>
      </c>
    </row>
    <row r="116" spans="2:4">
      <c r="B116" s="4" t="s">
        <v>88</v>
      </c>
      <c r="C116" s="5">
        <v>0.63200000000000001</v>
      </c>
      <c r="D116" s="178">
        <v>4220</v>
      </c>
    </row>
    <row r="117" spans="2:4">
      <c r="B117" s="6" t="s">
        <v>89</v>
      </c>
      <c r="C117" s="7">
        <v>1.0149999999999999</v>
      </c>
      <c r="D117" s="8">
        <v>5627</v>
      </c>
    </row>
    <row r="118" spans="2:4">
      <c r="B118" s="4" t="s">
        <v>90</v>
      </c>
      <c r="C118" s="5">
        <v>0.69</v>
      </c>
      <c r="D118" s="178">
        <v>4220</v>
      </c>
    </row>
    <row r="119" spans="2:4">
      <c r="B119" s="9" t="s">
        <v>91</v>
      </c>
      <c r="C119" s="10">
        <v>0.80200000000000005</v>
      </c>
      <c r="D119" s="11">
        <v>4924</v>
      </c>
    </row>
    <row r="120" spans="2:4">
      <c r="B120" s="9" t="s">
        <v>92</v>
      </c>
      <c r="C120" s="10">
        <v>0.98299999999999998</v>
      </c>
      <c r="D120" s="11">
        <v>4924</v>
      </c>
    </row>
    <row r="121" spans="2:4">
      <c r="B121" s="4" t="s">
        <v>181</v>
      </c>
      <c r="C121" s="5">
        <v>0.755</v>
      </c>
      <c r="D121" s="178">
        <v>4220</v>
      </c>
    </row>
    <row r="122" spans="2:4">
      <c r="B122" s="9" t="s">
        <v>93</v>
      </c>
      <c r="C122" s="10">
        <v>0.84199999999999997</v>
      </c>
      <c r="D122" s="11">
        <v>4924</v>
      </c>
    </row>
    <row r="123" spans="2:4">
      <c r="B123" s="6" t="s">
        <v>182</v>
      </c>
      <c r="C123" s="7">
        <v>1.0669999999999999</v>
      </c>
      <c r="D123" s="8">
        <v>5627</v>
      </c>
    </row>
    <row r="124" spans="2:4">
      <c r="B124" s="4" t="s">
        <v>209</v>
      </c>
      <c r="C124" s="5">
        <v>0.67300000000000004</v>
      </c>
      <c r="D124" s="178">
        <v>4220</v>
      </c>
    </row>
    <row r="125" spans="2:4">
      <c r="B125" s="4" t="s">
        <v>183</v>
      </c>
      <c r="C125" s="5">
        <v>0.68799999999999994</v>
      </c>
      <c r="D125" s="178">
        <v>4220</v>
      </c>
    </row>
    <row r="126" spans="2:4">
      <c r="B126" s="6" t="s">
        <v>210</v>
      </c>
      <c r="C126" s="7">
        <v>1.054</v>
      </c>
      <c r="D126" s="8">
        <v>5627</v>
      </c>
    </row>
    <row r="127" spans="2:4">
      <c r="B127" s="9" t="s">
        <v>94</v>
      </c>
      <c r="C127" s="10">
        <v>0.82499999999999996</v>
      </c>
      <c r="D127" s="11">
        <v>4924</v>
      </c>
    </row>
    <row r="128" spans="2:4">
      <c r="B128" s="9" t="s">
        <v>184</v>
      </c>
      <c r="C128" s="10">
        <v>0.88700000000000001</v>
      </c>
      <c r="D128" s="11">
        <v>4924</v>
      </c>
    </row>
    <row r="129" spans="2:4">
      <c r="B129" s="4" t="s">
        <v>95</v>
      </c>
      <c r="C129" s="5">
        <v>0.69599999999999995</v>
      </c>
      <c r="D129" s="178">
        <v>4220</v>
      </c>
    </row>
    <row r="130" spans="2:4">
      <c r="B130" s="9" t="s">
        <v>96</v>
      </c>
      <c r="C130" s="10">
        <v>0.83</v>
      </c>
      <c r="D130" s="11">
        <v>4924</v>
      </c>
    </row>
    <row r="131" spans="2:4">
      <c r="B131" s="9" t="s">
        <v>97</v>
      </c>
      <c r="C131" s="10">
        <v>0.80800000000000005</v>
      </c>
      <c r="D131" s="11">
        <v>4924</v>
      </c>
    </row>
    <row r="132" spans="2:4">
      <c r="B132" s="9" t="s">
        <v>98</v>
      </c>
      <c r="C132" s="10">
        <v>0.94699999999999995</v>
      </c>
      <c r="D132" s="11">
        <v>4924</v>
      </c>
    </row>
    <row r="133" spans="2:4">
      <c r="B133" s="6" t="s">
        <v>99</v>
      </c>
      <c r="C133" s="7">
        <v>1.0680000000000001</v>
      </c>
      <c r="D133" s="8">
        <v>5627</v>
      </c>
    </row>
    <row r="134" spans="2:4">
      <c r="B134" s="6" t="s">
        <v>100</v>
      </c>
      <c r="C134" s="7">
        <v>1.1299999999999999</v>
      </c>
      <c r="D134" s="8">
        <v>5627</v>
      </c>
    </row>
    <row r="135" spans="2:4">
      <c r="B135" s="9" t="s">
        <v>185</v>
      </c>
      <c r="C135" s="10">
        <v>0.80400000000000005</v>
      </c>
      <c r="D135" s="11">
        <v>4924</v>
      </c>
    </row>
    <row r="136" spans="2:4">
      <c r="B136" s="9" t="s">
        <v>186</v>
      </c>
      <c r="C136" s="10">
        <v>0.86099999999999999</v>
      </c>
      <c r="D136" s="11">
        <v>4924</v>
      </c>
    </row>
    <row r="137" spans="2:4">
      <c r="B137" s="9" t="s">
        <v>101</v>
      </c>
      <c r="C137" s="10">
        <v>0.91500000000000004</v>
      </c>
      <c r="D137" s="11">
        <v>4924</v>
      </c>
    </row>
    <row r="138" spans="2:4">
      <c r="B138" s="4" t="s">
        <v>102</v>
      </c>
      <c r="C138" s="5">
        <v>0.69899999999999995</v>
      </c>
      <c r="D138" s="178">
        <v>4220</v>
      </c>
    </row>
    <row r="139" spans="2:4">
      <c r="B139" s="6" t="s">
        <v>103</v>
      </c>
      <c r="C139" s="7">
        <v>1.0860000000000001</v>
      </c>
      <c r="D139" s="8">
        <v>5627</v>
      </c>
    </row>
    <row r="140" spans="2:4">
      <c r="B140" s="9" t="s">
        <v>104</v>
      </c>
      <c r="C140" s="10">
        <v>0.997</v>
      </c>
      <c r="D140" s="11">
        <v>4924</v>
      </c>
    </row>
    <row r="141" spans="2:4">
      <c r="B141" s="4" t="s">
        <v>105</v>
      </c>
      <c r="C141" s="5">
        <v>0.56000000000000005</v>
      </c>
      <c r="D141" s="178">
        <v>4220</v>
      </c>
    </row>
    <row r="142" spans="2:4">
      <c r="B142" s="4" t="s">
        <v>106</v>
      </c>
      <c r="C142" s="5">
        <v>0.53500000000000003</v>
      </c>
      <c r="D142" s="178">
        <v>4220</v>
      </c>
    </row>
    <row r="143" spans="2:4">
      <c r="B143" s="4" t="s">
        <v>107</v>
      </c>
      <c r="C143" s="5">
        <v>0.77200000000000002</v>
      </c>
      <c r="D143" s="178">
        <v>4220</v>
      </c>
    </row>
    <row r="144" spans="2:4">
      <c r="B144" s="6" t="s">
        <v>108</v>
      </c>
      <c r="C144" s="7">
        <v>1.0740000000000001</v>
      </c>
      <c r="D144" s="8">
        <v>5627</v>
      </c>
    </row>
    <row r="145" spans="2:4">
      <c r="B145" s="9" t="s">
        <v>187</v>
      </c>
      <c r="C145" s="10">
        <v>0.95399999999999996</v>
      </c>
      <c r="D145" s="11">
        <v>4924</v>
      </c>
    </row>
    <row r="146" spans="2:4">
      <c r="B146" s="6" t="s">
        <v>188</v>
      </c>
      <c r="C146" s="7">
        <v>1.218</v>
      </c>
      <c r="D146" s="8">
        <v>5627</v>
      </c>
    </row>
    <row r="147" spans="2:4">
      <c r="B147" s="6" t="s">
        <v>211</v>
      </c>
      <c r="C147" s="7">
        <v>1.212</v>
      </c>
      <c r="D147" s="8">
        <v>5627</v>
      </c>
    </row>
    <row r="148" spans="2:4">
      <c r="B148" s="4" t="s">
        <v>109</v>
      </c>
      <c r="C148" s="5">
        <v>0.622</v>
      </c>
      <c r="D148" s="178">
        <v>4220</v>
      </c>
    </row>
    <row r="149" spans="2:4">
      <c r="B149" s="4" t="s">
        <v>110</v>
      </c>
      <c r="C149" s="5">
        <v>0.65400000000000003</v>
      </c>
      <c r="D149" s="178">
        <v>4220</v>
      </c>
    </row>
    <row r="150" spans="2:4">
      <c r="B150" s="4" t="s">
        <v>111</v>
      </c>
      <c r="C150" s="5">
        <v>0.71599999999999997</v>
      </c>
      <c r="D150" s="178">
        <v>4220</v>
      </c>
    </row>
    <row r="151" spans="2:4">
      <c r="B151" s="9" t="s">
        <v>112</v>
      </c>
      <c r="C151" s="10">
        <v>0.82699999999999996</v>
      </c>
      <c r="D151" s="11">
        <v>4924</v>
      </c>
    </row>
    <row r="152" spans="2:4">
      <c r="B152" s="9" t="s">
        <v>113</v>
      </c>
      <c r="C152" s="10">
        <v>0.84399999999999997</v>
      </c>
      <c r="D152" s="11">
        <v>4924</v>
      </c>
    </row>
    <row r="153" spans="2:4">
      <c r="B153" s="9" t="s">
        <v>114</v>
      </c>
      <c r="C153" s="10">
        <v>0.85</v>
      </c>
      <c r="D153" s="11">
        <v>4924</v>
      </c>
    </row>
    <row r="154" spans="2:4">
      <c r="B154" s="9" t="s">
        <v>115</v>
      </c>
      <c r="C154" s="10">
        <v>0.81</v>
      </c>
      <c r="D154" s="11">
        <v>4924</v>
      </c>
    </row>
    <row r="155" spans="2:4">
      <c r="B155" s="4" t="s">
        <v>116</v>
      </c>
      <c r="C155" s="5">
        <v>0.67500000000000004</v>
      </c>
      <c r="D155" s="178">
        <v>4220</v>
      </c>
    </row>
    <row r="156" spans="2:4">
      <c r="B156" s="9" t="s">
        <v>212</v>
      </c>
      <c r="C156" s="10">
        <v>0.82099999999999995</v>
      </c>
      <c r="D156" s="11">
        <v>4924</v>
      </c>
    </row>
    <row r="157" spans="2:4">
      <c r="B157" s="4" t="s">
        <v>117</v>
      </c>
      <c r="C157" s="5">
        <v>0.63400000000000001</v>
      </c>
      <c r="D157" s="178">
        <v>4220</v>
      </c>
    </row>
    <row r="158" spans="2:4">
      <c r="B158" s="4" t="s">
        <v>118</v>
      </c>
      <c r="C158" s="5">
        <v>0.70499999999999996</v>
      </c>
      <c r="D158" s="178">
        <v>4220</v>
      </c>
    </row>
    <row r="159" spans="2:4">
      <c r="B159" s="4" t="s">
        <v>119</v>
      </c>
      <c r="C159" s="5">
        <v>0.70799999999999996</v>
      </c>
      <c r="D159" s="178">
        <v>4220</v>
      </c>
    </row>
    <row r="160" spans="2:4">
      <c r="B160" s="9" t="s">
        <v>120</v>
      </c>
      <c r="C160" s="10">
        <v>0.84299999999999997</v>
      </c>
      <c r="D160" s="11">
        <v>4924</v>
      </c>
    </row>
    <row r="161" spans="2:4">
      <c r="B161" s="9" t="s">
        <v>213</v>
      </c>
      <c r="C161" s="10">
        <v>0.99099999999999999</v>
      </c>
      <c r="D161" s="11">
        <v>4924</v>
      </c>
    </row>
    <row r="162" spans="2:4">
      <c r="B162" s="4" t="s">
        <v>121</v>
      </c>
      <c r="C162" s="5">
        <v>0.66500000000000004</v>
      </c>
      <c r="D162" s="178">
        <v>4220</v>
      </c>
    </row>
    <row r="163" spans="2:4">
      <c r="B163" s="6" t="s">
        <v>122</v>
      </c>
      <c r="C163" s="7">
        <v>1.08</v>
      </c>
      <c r="D163" s="8">
        <v>5627</v>
      </c>
    </row>
    <row r="164" spans="2:4">
      <c r="B164" s="6" t="s">
        <v>189</v>
      </c>
      <c r="C164" s="7">
        <v>1.3979999999999999</v>
      </c>
      <c r="D164" s="8">
        <v>5627</v>
      </c>
    </row>
    <row r="165" spans="2:4">
      <c r="B165" s="9" t="s">
        <v>123</v>
      </c>
      <c r="C165" s="10">
        <v>0.90200000000000002</v>
      </c>
      <c r="D165" s="11">
        <v>4924</v>
      </c>
    </row>
    <row r="166" spans="2:4">
      <c r="B166" s="4" t="s">
        <v>214</v>
      </c>
      <c r="C166" s="5">
        <v>0.53300000000000003</v>
      </c>
      <c r="D166" s="178">
        <v>4220</v>
      </c>
    </row>
    <row r="167" spans="2:4">
      <c r="B167" s="9" t="s">
        <v>124</v>
      </c>
      <c r="C167" s="10">
        <v>0.89400000000000002</v>
      </c>
      <c r="D167" s="11">
        <v>4924</v>
      </c>
    </row>
    <row r="168" spans="2:4">
      <c r="B168" s="4" t="s">
        <v>125</v>
      </c>
      <c r="C168" s="5">
        <v>0.77400000000000002</v>
      </c>
      <c r="D168" s="178">
        <v>4220</v>
      </c>
    </row>
    <row r="169" spans="2:4">
      <c r="B169" s="9" t="s">
        <v>126</v>
      </c>
      <c r="C169" s="10">
        <v>0.91800000000000004</v>
      </c>
      <c r="D169" s="11">
        <v>4924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F206"/>
  <sheetViews>
    <sheetView workbookViewId="0">
      <pane ySplit="3" topLeftCell="A4" activePane="bottomLeft" state="frozen"/>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131</v>
      </c>
      <c r="C2" s="242"/>
      <c r="D2" s="243"/>
      <c r="E2" s="125" t="s">
        <v>192</v>
      </c>
      <c r="F2" s="15">
        <f>SUM(F4:F200)</f>
        <v>0</v>
      </c>
    </row>
    <row r="3" spans="2:6" s="19" customFormat="1" ht="60" customHeight="1" thickBot="1">
      <c r="B3" s="16" t="s">
        <v>228</v>
      </c>
      <c r="C3" s="17" t="s">
        <v>141</v>
      </c>
      <c r="D3" s="17" t="s">
        <v>1</v>
      </c>
      <c r="E3" s="17" t="s">
        <v>216</v>
      </c>
      <c r="F3" s="18" t="s">
        <v>224</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
        <v>256</v>
      </c>
      <c r="F204" s="130">
        <f>Přehled!P205</f>
        <v>0</v>
      </c>
    </row>
    <row r="205" spans="2:6" ht="20.100000000000001" customHeight="1" thickBot="1">
      <c r="E205" s="135" t="s">
        <v>257</v>
      </c>
      <c r="F205" s="131">
        <f>F202-F204</f>
        <v>0</v>
      </c>
    </row>
    <row r="206" spans="2:6" ht="19.5" customHeight="1"/>
  </sheetData>
  <sheetProtection algorithmName="SHA-512" hashValue="8ZiGpj/Q6V/45BgPiACLEMrchXDnA5L6Xa3i1GfyxNfqV0gwK5OuNbFbyqq/mbOujARrtyvQMY0/nQlERypzAQ==" saltValue="Ar/uZTmNjsSeXSXBQN5kJA=="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1.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F205"/>
  <sheetViews>
    <sheetView workbookViewId="0">
      <pane ySplit="3" topLeftCell="A4" activePane="bottomLeft" state="frozen"/>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132</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Přehled!R205</f>
        <v>0</v>
      </c>
    </row>
    <row r="205" spans="2:6" ht="20.100000000000001" customHeight="1" thickBot="1">
      <c r="E205" s="135" t="str">
        <f>'1. ZoR'!E205</f>
        <v>Stáže mimo EU</v>
      </c>
      <c r="F205" s="131">
        <f>F202-F204</f>
        <v>0</v>
      </c>
    </row>
  </sheetData>
  <sheetProtection algorithmName="SHA-512" hashValue="X1aEIQqDlHMZfVV+E1S8kWeizrqcQHtCId9gitnDtWuawH4yp90ZH1NqhUO8Zz8wDTmeTlVgFHK5uR+N53U5zA==" saltValue="8HzNQTkMXlt0z25T7PkOaA=="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2.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F205"/>
  <sheetViews>
    <sheetView workbookViewId="0">
      <pane ySplit="3" topLeftCell="A4" activePane="bottomLeft" state="frozen"/>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133</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4.25" customHeight="1"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Přehled!T205</f>
        <v>0</v>
      </c>
    </row>
    <row r="205" spans="2:6" ht="20.100000000000001" customHeight="1" thickBot="1">
      <c r="E205" s="135" t="str">
        <f>'1. ZoR'!E205</f>
        <v>Stáže mimo EU</v>
      </c>
      <c r="F205" s="131">
        <f>F202-F204</f>
        <v>0</v>
      </c>
    </row>
  </sheetData>
  <sheetProtection algorithmName="SHA-512" hashValue="zLXmoe2WXbFKxbd0jH38994OR2S3lcE0Cpz3xy8QsIzlj0si5UtVWzO0lk6/SVdmNsD+G+evmHdYfdhnJ4U3gQ==" saltValue="HGeue+/f4sC7b76ROkze7Q=="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3.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134</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Přehled!V205</f>
        <v>0</v>
      </c>
    </row>
    <row r="205" spans="2:6" ht="20.100000000000001" customHeight="1" thickBot="1">
      <c r="E205" s="135" t="str">
        <f>'1. ZoR'!E205</f>
        <v>Stáže mimo EU</v>
      </c>
      <c r="F205" s="131">
        <f>F202-F204</f>
        <v>0</v>
      </c>
    </row>
  </sheetData>
  <sheetProtection algorithmName="SHA-512" hashValue="FyCPkI/0is+iEoMJbQ85kywaVnuQn/pxlnw5TWY2743OqJtZJKs2ZRTO1RmkvEX243GL9gu2vjgvHT/qkPPAEg==" saltValue="Xe1ojIy+mDjitsHlONvtoQ=="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4.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135</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Přehled!X205</f>
        <v>0</v>
      </c>
    </row>
    <row r="205" spans="2:6" ht="20.100000000000001" customHeight="1" thickBot="1">
      <c r="E205" s="135" t="str">
        <f>'1. ZoR'!E205</f>
        <v>Stáže mimo EU</v>
      </c>
      <c r="F205" s="131">
        <f>F202-F204</f>
        <v>0</v>
      </c>
    </row>
  </sheetData>
  <sheetProtection algorithmName="SHA-512" hashValue="4s2FsySKK5TSBOsjYmK8ES1jYaSSY1TkDlbL2Z0/ipH8rcx2gy+zOoB7vw5W3JExhuKr1EBEyXDLtCa54PaiSQ==" saltValue="UgipGEVXpRUiYt9STuPczA=="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5.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F205"/>
  <sheetViews>
    <sheetView workbookViewId="0">
      <pane ySplit="3" topLeftCell="A4" activePane="bottomLeft" state="frozen"/>
      <selection activeCell="C10" sqref="C10"/>
      <selection pane="bottomLeft" activeCell="B4" sqref="B4"/>
    </sheetView>
  </sheetViews>
  <sheetFormatPr defaultRowHeight="12.75"/>
  <cols>
    <col min="1" max="1" width="4" style="14" customWidth="1"/>
    <col min="2" max="2" width="45.28515625" style="14" customWidth="1"/>
    <col min="3" max="3" width="70.28515625" style="14" customWidth="1"/>
    <col min="4" max="4" width="16.42578125" style="14" customWidth="1"/>
    <col min="5" max="5" width="18.7109375" style="14" customWidth="1"/>
    <col min="6" max="6" width="26" style="14" customWidth="1"/>
    <col min="7" max="16384" width="9.140625" style="14"/>
  </cols>
  <sheetData>
    <row r="1" spans="2:6" ht="13.5" thickBot="1"/>
    <row r="2" spans="2:6" ht="30.75" customHeight="1" thickBot="1">
      <c r="B2" s="241" t="s">
        <v>136</v>
      </c>
      <c r="C2" s="242"/>
      <c r="D2" s="243"/>
      <c r="E2" s="125" t="s">
        <v>192</v>
      </c>
      <c r="F2" s="15">
        <f>SUM(F4:F200)</f>
        <v>0</v>
      </c>
    </row>
    <row r="3" spans="2:6" s="19" customFormat="1" ht="60" customHeight="1" thickBot="1">
      <c r="B3" s="16" t="str">
        <f>'1. ZoR'!B3</f>
        <v>Příjmení a jméno vyslané/přijaté osoby</v>
      </c>
      <c r="C3" s="17" t="s">
        <v>141</v>
      </c>
      <c r="D3" s="17" t="s">
        <v>1</v>
      </c>
      <c r="E3" s="140" t="s">
        <v>216</v>
      </c>
      <c r="F3" s="18" t="str">
        <f>'1. ZoR'!F3</f>
        <v>Náklady za sledované období</v>
      </c>
    </row>
    <row r="4" spans="2:6" ht="15" customHeight="1">
      <c r="B4" s="26"/>
      <c r="C4" s="27"/>
      <c r="D4" s="20">
        <f>IF(C4="",0,VLOOKUP(C4,Přehled!$A$6:$F$201,6,FALSE))</f>
        <v>0</v>
      </c>
      <c r="E4" s="122"/>
      <c r="F4" s="21">
        <f>D4*E4</f>
        <v>0</v>
      </c>
    </row>
    <row r="5" spans="2:6" ht="15" customHeight="1">
      <c r="B5" s="28"/>
      <c r="C5" s="29"/>
      <c r="D5" s="22">
        <f>IF(C5="",0,VLOOKUP(C5,Přehled!$A$6:$F$201,6,FALSE))</f>
        <v>0</v>
      </c>
      <c r="E5" s="123"/>
      <c r="F5" s="23">
        <f t="shared" ref="F5:F68" si="0">D5*E5</f>
        <v>0</v>
      </c>
    </row>
    <row r="6" spans="2:6" ht="15" customHeight="1">
      <c r="B6" s="28"/>
      <c r="C6" s="29"/>
      <c r="D6" s="22">
        <f>IF(C6="",0,VLOOKUP(C6,Přehled!$A$6:$F$201,6,FALSE))</f>
        <v>0</v>
      </c>
      <c r="E6" s="123"/>
      <c r="F6" s="23">
        <f t="shared" si="0"/>
        <v>0</v>
      </c>
    </row>
    <row r="7" spans="2:6" ht="15" customHeight="1">
      <c r="B7" s="28"/>
      <c r="C7" s="29"/>
      <c r="D7" s="22">
        <f>IF(C7="",0,VLOOKUP(C7,Přehled!$A$6:$F$201,6,FALSE))</f>
        <v>0</v>
      </c>
      <c r="E7" s="123"/>
      <c r="F7" s="23">
        <f t="shared" si="0"/>
        <v>0</v>
      </c>
    </row>
    <row r="8" spans="2:6" ht="15" customHeight="1">
      <c r="B8" s="28"/>
      <c r="C8" s="29"/>
      <c r="D8" s="22">
        <f>IF(C8="",0,VLOOKUP(C8,Přehled!$A$6:$F$201,6,FALSE))</f>
        <v>0</v>
      </c>
      <c r="E8" s="123"/>
      <c r="F8" s="23">
        <f t="shared" si="0"/>
        <v>0</v>
      </c>
    </row>
    <row r="9" spans="2:6" ht="15" customHeight="1">
      <c r="B9" s="28"/>
      <c r="C9" s="29"/>
      <c r="D9" s="22">
        <f>IF(C9="",0,VLOOKUP(C9,Přehled!$A$6:$F$201,6,FALSE))</f>
        <v>0</v>
      </c>
      <c r="E9" s="123"/>
      <c r="F9" s="23">
        <f t="shared" si="0"/>
        <v>0</v>
      </c>
    </row>
    <row r="10" spans="2:6" ht="15" customHeight="1">
      <c r="B10" s="28"/>
      <c r="C10" s="29"/>
      <c r="D10" s="22">
        <f>IF(C10="",0,VLOOKUP(C10,Přehled!$A$6:$F$201,6,FALSE))</f>
        <v>0</v>
      </c>
      <c r="E10" s="123"/>
      <c r="F10" s="23">
        <f t="shared" si="0"/>
        <v>0</v>
      </c>
    </row>
    <row r="11" spans="2:6" ht="15" customHeight="1">
      <c r="B11" s="28"/>
      <c r="C11" s="29"/>
      <c r="D11" s="22">
        <f>IF(C11="",0,VLOOKUP(C11,Přehled!$A$6:$F$201,6,FALSE))</f>
        <v>0</v>
      </c>
      <c r="E11" s="123"/>
      <c r="F11" s="23">
        <f t="shared" si="0"/>
        <v>0</v>
      </c>
    </row>
    <row r="12" spans="2:6" ht="15" customHeight="1">
      <c r="B12" s="28"/>
      <c r="C12" s="29"/>
      <c r="D12" s="22">
        <f>IF(C12="",0,VLOOKUP(C12,Přehled!$A$6:$F$201,6,FALSE))</f>
        <v>0</v>
      </c>
      <c r="E12" s="123"/>
      <c r="F12" s="23">
        <f t="shared" si="0"/>
        <v>0</v>
      </c>
    </row>
    <row r="13" spans="2:6" ht="15" customHeight="1">
      <c r="B13" s="28"/>
      <c r="C13" s="29"/>
      <c r="D13" s="22">
        <f>IF(C13="",0,VLOOKUP(C13,Přehled!$A$6:$F$201,6,FALSE))</f>
        <v>0</v>
      </c>
      <c r="E13" s="123"/>
      <c r="F13" s="23">
        <f t="shared" si="0"/>
        <v>0</v>
      </c>
    </row>
    <row r="14" spans="2:6" ht="15" customHeight="1">
      <c r="B14" s="28"/>
      <c r="C14" s="29"/>
      <c r="D14" s="22">
        <f>IF(C14="",0,VLOOKUP(C14,Přehled!$A$6:$F$201,6,FALSE))</f>
        <v>0</v>
      </c>
      <c r="E14" s="123"/>
      <c r="F14" s="23">
        <f t="shared" si="0"/>
        <v>0</v>
      </c>
    </row>
    <row r="15" spans="2:6" ht="15" customHeight="1">
      <c r="B15" s="28"/>
      <c r="C15" s="29"/>
      <c r="D15" s="22">
        <f>IF(C15="",0,VLOOKUP(C15,Přehled!$A$6:$F$201,6,FALSE))</f>
        <v>0</v>
      </c>
      <c r="E15" s="123"/>
      <c r="F15" s="23">
        <f t="shared" si="0"/>
        <v>0</v>
      </c>
    </row>
    <row r="16" spans="2:6" ht="15" customHeight="1">
      <c r="B16" s="28"/>
      <c r="C16" s="29"/>
      <c r="D16" s="22">
        <f>IF(C16="",0,VLOOKUP(C16,Přehled!$A$6:$F$201,6,FALSE))</f>
        <v>0</v>
      </c>
      <c r="E16" s="123"/>
      <c r="F16" s="23">
        <f t="shared" si="0"/>
        <v>0</v>
      </c>
    </row>
    <row r="17" spans="2:6" ht="15" customHeight="1">
      <c r="B17" s="28"/>
      <c r="C17" s="29"/>
      <c r="D17" s="22">
        <f>IF(C17="",0,VLOOKUP(C17,Přehled!$A$6:$F$201,6,FALSE))</f>
        <v>0</v>
      </c>
      <c r="E17" s="123"/>
      <c r="F17" s="23">
        <f t="shared" si="0"/>
        <v>0</v>
      </c>
    </row>
    <row r="18" spans="2:6" ht="15" customHeight="1">
      <c r="B18" s="28"/>
      <c r="C18" s="29"/>
      <c r="D18" s="22">
        <f>IF(C18="",0,VLOOKUP(C18,Přehled!$A$6:$F$201,6,FALSE))</f>
        <v>0</v>
      </c>
      <c r="E18" s="123"/>
      <c r="F18" s="23">
        <f t="shared" si="0"/>
        <v>0</v>
      </c>
    </row>
    <row r="19" spans="2:6" ht="15" customHeight="1">
      <c r="B19" s="28"/>
      <c r="C19" s="29"/>
      <c r="D19" s="22">
        <f>IF(C19="",0,VLOOKUP(C19,Přehled!$A$6:$F$201,6,FALSE))</f>
        <v>0</v>
      </c>
      <c r="E19" s="123"/>
      <c r="F19" s="23">
        <f t="shared" si="0"/>
        <v>0</v>
      </c>
    </row>
    <row r="20" spans="2:6" ht="15" customHeight="1">
      <c r="B20" s="28"/>
      <c r="C20" s="29"/>
      <c r="D20" s="22">
        <f>IF(C20="",0,VLOOKUP(C20,Přehled!$A$6:$F$201,6,FALSE))</f>
        <v>0</v>
      </c>
      <c r="E20" s="123"/>
      <c r="F20" s="23">
        <f t="shared" si="0"/>
        <v>0</v>
      </c>
    </row>
    <row r="21" spans="2:6" ht="15" customHeight="1">
      <c r="B21" s="28"/>
      <c r="C21" s="29"/>
      <c r="D21" s="22">
        <f>IF(C21="",0,VLOOKUP(C21,Přehled!$A$6:$F$201,6,FALSE))</f>
        <v>0</v>
      </c>
      <c r="E21" s="123"/>
      <c r="F21" s="23">
        <f t="shared" si="0"/>
        <v>0</v>
      </c>
    </row>
    <row r="22" spans="2:6" ht="15" customHeight="1">
      <c r="B22" s="28"/>
      <c r="C22" s="29"/>
      <c r="D22" s="22">
        <f>IF(C22="",0,VLOOKUP(C22,Přehled!$A$6:$F$201,6,FALSE))</f>
        <v>0</v>
      </c>
      <c r="E22" s="123"/>
      <c r="F22" s="23">
        <f t="shared" si="0"/>
        <v>0</v>
      </c>
    </row>
    <row r="23" spans="2:6" ht="15" customHeight="1">
      <c r="B23" s="28"/>
      <c r="C23" s="29"/>
      <c r="D23" s="22">
        <f>IF(C23="",0,VLOOKUP(C23,Přehled!$A$6:$F$201,6,FALSE))</f>
        <v>0</v>
      </c>
      <c r="E23" s="123"/>
      <c r="F23" s="23">
        <f t="shared" si="0"/>
        <v>0</v>
      </c>
    </row>
    <row r="24" spans="2:6" ht="15" customHeight="1">
      <c r="B24" s="28"/>
      <c r="C24" s="29"/>
      <c r="D24" s="22">
        <f>IF(C24="",0,VLOOKUP(C24,Přehled!$A$6:$F$201,6,FALSE))</f>
        <v>0</v>
      </c>
      <c r="E24" s="123"/>
      <c r="F24" s="23">
        <f t="shared" si="0"/>
        <v>0</v>
      </c>
    </row>
    <row r="25" spans="2:6" ht="15" customHeight="1">
      <c r="B25" s="28"/>
      <c r="C25" s="29"/>
      <c r="D25" s="22">
        <f>IF(C25="",0,VLOOKUP(C25,Přehled!$A$6:$F$201,6,FALSE))</f>
        <v>0</v>
      </c>
      <c r="E25" s="123"/>
      <c r="F25" s="23">
        <f t="shared" si="0"/>
        <v>0</v>
      </c>
    </row>
    <row r="26" spans="2:6" ht="15" customHeight="1">
      <c r="B26" s="28"/>
      <c r="C26" s="29"/>
      <c r="D26" s="22">
        <f>IF(C26="",0,VLOOKUP(C26,Přehled!$A$6:$F$201,6,FALSE))</f>
        <v>0</v>
      </c>
      <c r="E26" s="123"/>
      <c r="F26" s="23">
        <f t="shared" si="0"/>
        <v>0</v>
      </c>
    </row>
    <row r="27" spans="2:6" ht="15" customHeight="1">
      <c r="B27" s="28"/>
      <c r="C27" s="29"/>
      <c r="D27" s="22">
        <f>IF(C27="",0,VLOOKUP(C27,Přehled!$A$6:$F$201,6,FALSE))</f>
        <v>0</v>
      </c>
      <c r="E27" s="123"/>
      <c r="F27" s="23">
        <f t="shared" si="0"/>
        <v>0</v>
      </c>
    </row>
    <row r="28" spans="2:6" ht="15" customHeight="1">
      <c r="B28" s="28"/>
      <c r="C28" s="29"/>
      <c r="D28" s="22">
        <f>IF(C28="",0,VLOOKUP(C28,Přehled!$A$6:$F$201,6,FALSE))</f>
        <v>0</v>
      </c>
      <c r="E28" s="123"/>
      <c r="F28" s="23">
        <f t="shared" si="0"/>
        <v>0</v>
      </c>
    </row>
    <row r="29" spans="2:6" ht="15" customHeight="1">
      <c r="B29" s="28"/>
      <c r="C29" s="29"/>
      <c r="D29" s="22">
        <f>IF(C29="",0,VLOOKUP(C29,Přehled!$A$6:$F$201,6,FALSE))</f>
        <v>0</v>
      </c>
      <c r="E29" s="123"/>
      <c r="F29" s="23">
        <f t="shared" si="0"/>
        <v>0</v>
      </c>
    </row>
    <row r="30" spans="2:6" ht="15" customHeight="1">
      <c r="B30" s="28"/>
      <c r="C30" s="29"/>
      <c r="D30" s="22">
        <f>IF(C30="",0,VLOOKUP(C30,Přehled!$A$6:$F$201,6,FALSE))</f>
        <v>0</v>
      </c>
      <c r="E30" s="123"/>
      <c r="F30" s="23">
        <f t="shared" si="0"/>
        <v>0</v>
      </c>
    </row>
    <row r="31" spans="2:6" ht="15" customHeight="1">
      <c r="B31" s="28"/>
      <c r="C31" s="29"/>
      <c r="D31" s="22">
        <f>IF(C31="",0,VLOOKUP(C31,Přehled!$A$6:$F$201,6,FALSE))</f>
        <v>0</v>
      </c>
      <c r="E31" s="123"/>
      <c r="F31" s="23">
        <f t="shared" si="0"/>
        <v>0</v>
      </c>
    </row>
    <row r="32" spans="2:6" ht="15" customHeight="1">
      <c r="B32" s="28"/>
      <c r="C32" s="29"/>
      <c r="D32" s="22">
        <f>IF(C32="",0,VLOOKUP(C32,Přehled!$A$6:$F$201,6,FALSE))</f>
        <v>0</v>
      </c>
      <c r="E32" s="123"/>
      <c r="F32" s="23">
        <f t="shared" si="0"/>
        <v>0</v>
      </c>
    </row>
    <row r="33" spans="2:6" ht="15" customHeight="1">
      <c r="B33" s="28"/>
      <c r="C33" s="29"/>
      <c r="D33" s="22">
        <f>IF(C33="",0,VLOOKUP(C33,Přehled!$A$6:$F$201,6,FALSE))</f>
        <v>0</v>
      </c>
      <c r="E33" s="123"/>
      <c r="F33" s="23">
        <f t="shared" si="0"/>
        <v>0</v>
      </c>
    </row>
    <row r="34" spans="2:6" ht="15" customHeight="1">
      <c r="B34" s="28"/>
      <c r="C34" s="29"/>
      <c r="D34" s="22">
        <f>IF(C34="",0,VLOOKUP(C34,Přehled!$A$6:$F$201,6,FALSE))</f>
        <v>0</v>
      </c>
      <c r="E34" s="123"/>
      <c r="F34" s="23">
        <f t="shared" si="0"/>
        <v>0</v>
      </c>
    </row>
    <row r="35" spans="2:6" ht="15" customHeight="1">
      <c r="B35" s="28"/>
      <c r="C35" s="29"/>
      <c r="D35" s="22">
        <f>IF(C35="",0,VLOOKUP(C35,Přehled!$A$6:$F$201,6,FALSE))</f>
        <v>0</v>
      </c>
      <c r="E35" s="123"/>
      <c r="F35" s="23">
        <f t="shared" si="0"/>
        <v>0</v>
      </c>
    </row>
    <row r="36" spans="2:6" ht="15" customHeight="1">
      <c r="B36" s="28"/>
      <c r="C36" s="29"/>
      <c r="D36" s="22">
        <f>IF(C36="",0,VLOOKUP(C36,Přehled!$A$6:$F$201,6,FALSE))</f>
        <v>0</v>
      </c>
      <c r="E36" s="123"/>
      <c r="F36" s="23">
        <f t="shared" si="0"/>
        <v>0</v>
      </c>
    </row>
    <row r="37" spans="2:6" ht="15" customHeight="1">
      <c r="B37" s="28"/>
      <c r="C37" s="29"/>
      <c r="D37" s="22">
        <f>IF(C37="",0,VLOOKUP(C37,Přehled!$A$6:$F$201,6,FALSE))</f>
        <v>0</v>
      </c>
      <c r="E37" s="123"/>
      <c r="F37" s="23">
        <f t="shared" si="0"/>
        <v>0</v>
      </c>
    </row>
    <row r="38" spans="2:6" ht="15" customHeight="1">
      <c r="B38" s="28"/>
      <c r="C38" s="29"/>
      <c r="D38" s="22">
        <f>IF(C38="",0,VLOOKUP(C38,Přehled!$A$6:$F$201,6,FALSE))</f>
        <v>0</v>
      </c>
      <c r="E38" s="123"/>
      <c r="F38" s="23">
        <f t="shared" si="0"/>
        <v>0</v>
      </c>
    </row>
    <row r="39" spans="2:6" ht="15" customHeight="1">
      <c r="B39" s="28"/>
      <c r="C39" s="29"/>
      <c r="D39" s="22">
        <f>IF(C39="",0,VLOOKUP(C39,Přehled!$A$6:$F$201,6,FALSE))</f>
        <v>0</v>
      </c>
      <c r="E39" s="123"/>
      <c r="F39" s="23">
        <f t="shared" si="0"/>
        <v>0</v>
      </c>
    </row>
    <row r="40" spans="2:6" ht="15" customHeight="1">
      <c r="B40" s="28"/>
      <c r="C40" s="29"/>
      <c r="D40" s="22">
        <f>IF(C40="",0,VLOOKUP(C40,Přehled!$A$6:$F$201,6,FALSE))</f>
        <v>0</v>
      </c>
      <c r="E40" s="123"/>
      <c r="F40" s="23">
        <f t="shared" si="0"/>
        <v>0</v>
      </c>
    </row>
    <row r="41" spans="2:6" ht="15" customHeight="1">
      <c r="B41" s="28"/>
      <c r="C41" s="29"/>
      <c r="D41" s="22">
        <f>IF(C41="",0,VLOOKUP(C41,Přehled!$A$6:$F$201,6,FALSE))</f>
        <v>0</v>
      </c>
      <c r="E41" s="123"/>
      <c r="F41" s="23">
        <f t="shared" si="0"/>
        <v>0</v>
      </c>
    </row>
    <row r="42" spans="2:6" ht="15" customHeight="1">
      <c r="B42" s="28"/>
      <c r="C42" s="29"/>
      <c r="D42" s="22">
        <f>IF(C42="",0,VLOOKUP(C42,Přehled!$A$6:$F$201,6,FALSE))</f>
        <v>0</v>
      </c>
      <c r="E42" s="123"/>
      <c r="F42" s="23">
        <f t="shared" si="0"/>
        <v>0</v>
      </c>
    </row>
    <row r="43" spans="2:6" ht="15" customHeight="1">
      <c r="B43" s="28"/>
      <c r="C43" s="29"/>
      <c r="D43" s="22">
        <f>IF(C43="",0,VLOOKUP(C43,Přehled!$A$6:$F$201,6,FALSE))</f>
        <v>0</v>
      </c>
      <c r="E43" s="123"/>
      <c r="F43" s="23">
        <f t="shared" si="0"/>
        <v>0</v>
      </c>
    </row>
    <row r="44" spans="2:6" ht="15" customHeight="1">
      <c r="B44" s="28"/>
      <c r="C44" s="29"/>
      <c r="D44" s="22">
        <f>IF(C44="",0,VLOOKUP(C44,Přehled!$A$6:$F$201,6,FALSE))</f>
        <v>0</v>
      </c>
      <c r="E44" s="123"/>
      <c r="F44" s="23">
        <f t="shared" si="0"/>
        <v>0</v>
      </c>
    </row>
    <row r="45" spans="2:6" ht="15" customHeight="1">
      <c r="B45" s="28"/>
      <c r="C45" s="29"/>
      <c r="D45" s="22">
        <f>IF(C45="",0,VLOOKUP(C45,Přehled!$A$6:$F$201,6,FALSE))</f>
        <v>0</v>
      </c>
      <c r="E45" s="123"/>
      <c r="F45" s="23">
        <f t="shared" si="0"/>
        <v>0</v>
      </c>
    </row>
    <row r="46" spans="2:6" ht="15" customHeight="1">
      <c r="B46" s="28"/>
      <c r="C46" s="29"/>
      <c r="D46" s="22">
        <f>IF(C46="",0,VLOOKUP(C46,Přehled!$A$6:$F$201,6,FALSE))</f>
        <v>0</v>
      </c>
      <c r="E46" s="123"/>
      <c r="F46" s="23">
        <f t="shared" si="0"/>
        <v>0</v>
      </c>
    </row>
    <row r="47" spans="2:6" ht="15" customHeight="1">
      <c r="B47" s="28"/>
      <c r="C47" s="29"/>
      <c r="D47" s="22">
        <f>IF(C47="",0,VLOOKUP(C47,Přehled!$A$6:$F$201,6,FALSE))</f>
        <v>0</v>
      </c>
      <c r="E47" s="123"/>
      <c r="F47" s="23">
        <f t="shared" si="0"/>
        <v>0</v>
      </c>
    </row>
    <row r="48" spans="2:6" ht="15" customHeight="1">
      <c r="B48" s="28"/>
      <c r="C48" s="29"/>
      <c r="D48" s="22">
        <f>IF(C48="",0,VLOOKUP(C48,Přehled!$A$6:$F$201,6,FALSE))</f>
        <v>0</v>
      </c>
      <c r="E48" s="123"/>
      <c r="F48" s="23">
        <f t="shared" si="0"/>
        <v>0</v>
      </c>
    </row>
    <row r="49" spans="2:6" ht="15" customHeight="1">
      <c r="B49" s="28"/>
      <c r="C49" s="29"/>
      <c r="D49" s="22">
        <f>IF(C49="",0,VLOOKUP(C49,Přehled!$A$6:$F$201,6,FALSE))</f>
        <v>0</v>
      </c>
      <c r="E49" s="123"/>
      <c r="F49" s="23">
        <f t="shared" si="0"/>
        <v>0</v>
      </c>
    </row>
    <row r="50" spans="2:6" ht="15" customHeight="1">
      <c r="B50" s="28"/>
      <c r="C50" s="29"/>
      <c r="D50" s="22">
        <f>IF(C50="",0,VLOOKUP(C50,Přehled!$A$6:$F$201,6,FALSE))</f>
        <v>0</v>
      </c>
      <c r="E50" s="123"/>
      <c r="F50" s="23">
        <f t="shared" si="0"/>
        <v>0</v>
      </c>
    </row>
    <row r="51" spans="2:6" ht="15" customHeight="1">
      <c r="B51" s="28"/>
      <c r="C51" s="29"/>
      <c r="D51" s="22">
        <f>IF(C51="",0,VLOOKUP(C51,Přehled!$A$6:$F$201,6,FALSE))</f>
        <v>0</v>
      </c>
      <c r="E51" s="123"/>
      <c r="F51" s="23">
        <f t="shared" si="0"/>
        <v>0</v>
      </c>
    </row>
    <row r="52" spans="2:6" ht="15" customHeight="1">
      <c r="B52" s="28"/>
      <c r="C52" s="29"/>
      <c r="D52" s="22">
        <f>IF(C52="",0,VLOOKUP(C52,Přehled!$A$6:$F$201,6,FALSE))</f>
        <v>0</v>
      </c>
      <c r="E52" s="123"/>
      <c r="F52" s="23">
        <f t="shared" si="0"/>
        <v>0</v>
      </c>
    </row>
    <row r="53" spans="2:6" ht="15" customHeight="1">
      <c r="B53" s="28"/>
      <c r="C53" s="29"/>
      <c r="D53" s="22">
        <f>IF(C53="",0,VLOOKUP(C53,Přehled!$A$6:$F$201,6,FALSE))</f>
        <v>0</v>
      </c>
      <c r="E53" s="123"/>
      <c r="F53" s="23">
        <f t="shared" si="0"/>
        <v>0</v>
      </c>
    </row>
    <row r="54" spans="2:6" ht="15" customHeight="1">
      <c r="B54" s="28"/>
      <c r="C54" s="29"/>
      <c r="D54" s="22">
        <f>IF(C54="",0,VLOOKUP(C54,Přehled!$A$6:$F$201,6,FALSE))</f>
        <v>0</v>
      </c>
      <c r="E54" s="123"/>
      <c r="F54" s="23">
        <f t="shared" si="0"/>
        <v>0</v>
      </c>
    </row>
    <row r="55" spans="2:6" ht="15" customHeight="1">
      <c r="B55" s="28"/>
      <c r="C55" s="29"/>
      <c r="D55" s="22">
        <f>IF(C55="",0,VLOOKUP(C55,Přehled!$A$6:$F$201,6,FALSE))</f>
        <v>0</v>
      </c>
      <c r="E55" s="123"/>
      <c r="F55" s="23">
        <f t="shared" si="0"/>
        <v>0</v>
      </c>
    </row>
    <row r="56" spans="2:6" ht="15" customHeight="1">
      <c r="B56" s="28"/>
      <c r="C56" s="29"/>
      <c r="D56" s="22">
        <f>IF(C56="",0,VLOOKUP(C56,Přehled!$A$6:$F$201,6,FALSE))</f>
        <v>0</v>
      </c>
      <c r="E56" s="123"/>
      <c r="F56" s="23">
        <f t="shared" si="0"/>
        <v>0</v>
      </c>
    </row>
    <row r="57" spans="2:6" ht="15" customHeight="1">
      <c r="B57" s="28"/>
      <c r="C57" s="29"/>
      <c r="D57" s="22">
        <f>IF(C57="",0,VLOOKUP(C57,Přehled!$A$6:$F$201,6,FALSE))</f>
        <v>0</v>
      </c>
      <c r="E57" s="123"/>
      <c r="F57" s="23">
        <f t="shared" si="0"/>
        <v>0</v>
      </c>
    </row>
    <row r="58" spans="2:6" ht="15" customHeight="1">
      <c r="B58" s="28"/>
      <c r="C58" s="29"/>
      <c r="D58" s="22">
        <f>IF(C58="",0,VLOOKUP(C58,Přehled!$A$6:$F$201,6,FALSE))</f>
        <v>0</v>
      </c>
      <c r="E58" s="123"/>
      <c r="F58" s="23">
        <f t="shared" si="0"/>
        <v>0</v>
      </c>
    </row>
    <row r="59" spans="2:6" ht="15" customHeight="1">
      <c r="B59" s="28"/>
      <c r="C59" s="29"/>
      <c r="D59" s="22">
        <f>IF(C59="",0,VLOOKUP(C59,Přehled!$A$6:$F$201,6,FALSE))</f>
        <v>0</v>
      </c>
      <c r="E59" s="123"/>
      <c r="F59" s="23">
        <f t="shared" si="0"/>
        <v>0</v>
      </c>
    </row>
    <row r="60" spans="2:6" ht="15" customHeight="1">
      <c r="B60" s="28"/>
      <c r="C60" s="29"/>
      <c r="D60" s="22">
        <f>IF(C60="",0,VLOOKUP(C60,Přehled!$A$6:$F$201,6,FALSE))</f>
        <v>0</v>
      </c>
      <c r="E60" s="123"/>
      <c r="F60" s="23">
        <f t="shared" si="0"/>
        <v>0</v>
      </c>
    </row>
    <row r="61" spans="2:6" ht="15" customHeight="1">
      <c r="B61" s="28"/>
      <c r="C61" s="29"/>
      <c r="D61" s="22">
        <f>IF(C61="",0,VLOOKUP(C61,Přehled!$A$6:$F$201,6,FALSE))</f>
        <v>0</v>
      </c>
      <c r="E61" s="123"/>
      <c r="F61" s="23">
        <f t="shared" si="0"/>
        <v>0</v>
      </c>
    </row>
    <row r="62" spans="2:6" ht="15" customHeight="1">
      <c r="B62" s="28"/>
      <c r="C62" s="29"/>
      <c r="D62" s="22">
        <f>IF(C62="",0,VLOOKUP(C62,Přehled!$A$6:$F$201,6,FALSE))</f>
        <v>0</v>
      </c>
      <c r="E62" s="123"/>
      <c r="F62" s="23">
        <f t="shared" si="0"/>
        <v>0</v>
      </c>
    </row>
    <row r="63" spans="2:6" ht="15" customHeight="1">
      <c r="B63" s="28"/>
      <c r="C63" s="29"/>
      <c r="D63" s="22">
        <f>IF(C63="",0,VLOOKUP(C63,Přehled!$A$6:$F$201,6,FALSE))</f>
        <v>0</v>
      </c>
      <c r="E63" s="123"/>
      <c r="F63" s="23">
        <f t="shared" si="0"/>
        <v>0</v>
      </c>
    </row>
    <row r="64" spans="2:6" ht="15" customHeight="1">
      <c r="B64" s="28"/>
      <c r="C64" s="29"/>
      <c r="D64" s="22">
        <f>IF(C64="",0,VLOOKUP(C64,Přehled!$A$6:$F$201,6,FALSE))</f>
        <v>0</v>
      </c>
      <c r="E64" s="123"/>
      <c r="F64" s="23">
        <f t="shared" si="0"/>
        <v>0</v>
      </c>
    </row>
    <row r="65" spans="2:6" ht="15" customHeight="1">
      <c r="B65" s="28"/>
      <c r="C65" s="29"/>
      <c r="D65" s="22">
        <f>IF(C65="",0,VLOOKUP(C65,Přehled!$A$6:$F$201,6,FALSE))</f>
        <v>0</v>
      </c>
      <c r="E65" s="123"/>
      <c r="F65" s="23">
        <f t="shared" si="0"/>
        <v>0</v>
      </c>
    </row>
    <row r="66" spans="2:6" ht="15" customHeight="1">
      <c r="B66" s="28"/>
      <c r="C66" s="29"/>
      <c r="D66" s="22">
        <f>IF(C66="",0,VLOOKUP(C66,Přehled!$A$6:$F$201,6,FALSE))</f>
        <v>0</v>
      </c>
      <c r="E66" s="123"/>
      <c r="F66" s="23">
        <f t="shared" si="0"/>
        <v>0</v>
      </c>
    </row>
    <row r="67" spans="2:6" ht="15" customHeight="1">
      <c r="B67" s="28"/>
      <c r="C67" s="29"/>
      <c r="D67" s="22">
        <f>IF(C67="",0,VLOOKUP(C67,Přehled!$A$6:$F$201,6,FALSE))</f>
        <v>0</v>
      </c>
      <c r="E67" s="123"/>
      <c r="F67" s="23">
        <f t="shared" si="0"/>
        <v>0</v>
      </c>
    </row>
    <row r="68" spans="2:6" ht="15" customHeight="1">
      <c r="B68" s="28"/>
      <c r="C68" s="29"/>
      <c r="D68" s="22">
        <f>IF(C68="",0,VLOOKUP(C68,Přehled!$A$6:$F$201,6,FALSE))</f>
        <v>0</v>
      </c>
      <c r="E68" s="123"/>
      <c r="F68" s="23">
        <f t="shared" si="0"/>
        <v>0</v>
      </c>
    </row>
    <row r="69" spans="2:6" ht="15" customHeight="1">
      <c r="B69" s="28"/>
      <c r="C69" s="29"/>
      <c r="D69" s="22">
        <f>IF(C69="",0,VLOOKUP(C69,Přehled!$A$6:$F$201,6,FALSE))</f>
        <v>0</v>
      </c>
      <c r="E69" s="123"/>
      <c r="F69" s="23">
        <f t="shared" ref="F69:F132" si="1">D69*E69</f>
        <v>0</v>
      </c>
    </row>
    <row r="70" spans="2:6" ht="15" customHeight="1">
      <c r="B70" s="28"/>
      <c r="C70" s="29"/>
      <c r="D70" s="22">
        <f>IF(C70="",0,VLOOKUP(C70,Přehled!$A$6:$F$201,6,FALSE))</f>
        <v>0</v>
      </c>
      <c r="E70" s="123"/>
      <c r="F70" s="23">
        <f t="shared" si="1"/>
        <v>0</v>
      </c>
    </row>
    <row r="71" spans="2:6" ht="15" customHeight="1">
      <c r="B71" s="28"/>
      <c r="C71" s="29"/>
      <c r="D71" s="22">
        <f>IF(C71="",0,VLOOKUP(C71,Přehled!$A$6:$F$201,6,FALSE))</f>
        <v>0</v>
      </c>
      <c r="E71" s="123"/>
      <c r="F71" s="23">
        <f t="shared" si="1"/>
        <v>0</v>
      </c>
    </row>
    <row r="72" spans="2:6" ht="15" customHeight="1">
      <c r="B72" s="28"/>
      <c r="C72" s="29"/>
      <c r="D72" s="22">
        <f>IF(C72="",0,VLOOKUP(C72,Přehled!$A$6:$F$201,6,FALSE))</f>
        <v>0</v>
      </c>
      <c r="E72" s="123"/>
      <c r="F72" s="23">
        <f t="shared" si="1"/>
        <v>0</v>
      </c>
    </row>
    <row r="73" spans="2:6" ht="15" customHeight="1">
      <c r="B73" s="28"/>
      <c r="C73" s="29"/>
      <c r="D73" s="22">
        <f>IF(C73="",0,VLOOKUP(C73,Přehled!$A$6:$F$201,6,FALSE))</f>
        <v>0</v>
      </c>
      <c r="E73" s="123"/>
      <c r="F73" s="23">
        <f t="shared" si="1"/>
        <v>0</v>
      </c>
    </row>
    <row r="74" spans="2:6" ht="15" customHeight="1">
      <c r="B74" s="28"/>
      <c r="C74" s="29"/>
      <c r="D74" s="22">
        <f>IF(C74="",0,VLOOKUP(C74,Přehled!$A$6:$F$201,6,FALSE))</f>
        <v>0</v>
      </c>
      <c r="E74" s="123"/>
      <c r="F74" s="23">
        <f t="shared" si="1"/>
        <v>0</v>
      </c>
    </row>
    <row r="75" spans="2:6" ht="15" customHeight="1">
      <c r="B75" s="28"/>
      <c r="C75" s="29"/>
      <c r="D75" s="22">
        <f>IF(C75="",0,VLOOKUP(C75,Přehled!$A$6:$F$201,6,FALSE))</f>
        <v>0</v>
      </c>
      <c r="E75" s="123"/>
      <c r="F75" s="23">
        <f t="shared" si="1"/>
        <v>0</v>
      </c>
    </row>
    <row r="76" spans="2:6" ht="15" customHeight="1">
      <c r="B76" s="28"/>
      <c r="C76" s="29"/>
      <c r="D76" s="22">
        <f>IF(C76="",0,VLOOKUP(C76,Přehled!$A$6:$F$201,6,FALSE))</f>
        <v>0</v>
      </c>
      <c r="E76" s="123"/>
      <c r="F76" s="23">
        <f t="shared" si="1"/>
        <v>0</v>
      </c>
    </row>
    <row r="77" spans="2:6" ht="15" customHeight="1">
      <c r="B77" s="28"/>
      <c r="C77" s="29"/>
      <c r="D77" s="22">
        <f>IF(C77="",0,VLOOKUP(C77,Přehled!$A$6:$F$201,6,FALSE))</f>
        <v>0</v>
      </c>
      <c r="E77" s="123"/>
      <c r="F77" s="23">
        <f t="shared" si="1"/>
        <v>0</v>
      </c>
    </row>
    <row r="78" spans="2:6" ht="15" customHeight="1">
      <c r="B78" s="28"/>
      <c r="C78" s="29"/>
      <c r="D78" s="22">
        <f>IF(C78="",0,VLOOKUP(C78,Přehled!$A$6:$F$201,6,FALSE))</f>
        <v>0</v>
      </c>
      <c r="E78" s="123"/>
      <c r="F78" s="23">
        <f t="shared" si="1"/>
        <v>0</v>
      </c>
    </row>
    <row r="79" spans="2:6" ht="15" customHeight="1">
      <c r="B79" s="28"/>
      <c r="C79" s="29"/>
      <c r="D79" s="22">
        <f>IF(C79="",0,VLOOKUP(C79,Přehled!$A$6:$F$201,6,FALSE))</f>
        <v>0</v>
      </c>
      <c r="E79" s="123"/>
      <c r="F79" s="23">
        <f t="shared" si="1"/>
        <v>0</v>
      </c>
    </row>
    <row r="80" spans="2:6" ht="15" customHeight="1">
      <c r="B80" s="28"/>
      <c r="C80" s="29"/>
      <c r="D80" s="22">
        <f>IF(C80="",0,VLOOKUP(C80,Přehled!$A$6:$F$201,6,FALSE))</f>
        <v>0</v>
      </c>
      <c r="E80" s="123"/>
      <c r="F80" s="23">
        <f t="shared" si="1"/>
        <v>0</v>
      </c>
    </row>
    <row r="81" spans="2:6" ht="15" customHeight="1">
      <c r="B81" s="28"/>
      <c r="C81" s="29"/>
      <c r="D81" s="22">
        <f>IF(C81="",0,VLOOKUP(C81,Přehled!$A$6:$F$201,6,FALSE))</f>
        <v>0</v>
      </c>
      <c r="E81" s="123"/>
      <c r="F81" s="23">
        <f t="shared" si="1"/>
        <v>0</v>
      </c>
    </row>
    <row r="82" spans="2:6" ht="15" customHeight="1">
      <c r="B82" s="28"/>
      <c r="C82" s="29"/>
      <c r="D82" s="22">
        <f>IF(C82="",0,VLOOKUP(C82,Přehled!$A$6:$F$201,6,FALSE))</f>
        <v>0</v>
      </c>
      <c r="E82" s="123"/>
      <c r="F82" s="23">
        <f t="shared" si="1"/>
        <v>0</v>
      </c>
    </row>
    <row r="83" spans="2:6" ht="15" customHeight="1">
      <c r="B83" s="28"/>
      <c r="C83" s="29"/>
      <c r="D83" s="22">
        <f>IF(C83="",0,VLOOKUP(C83,Přehled!$A$6:$F$201,6,FALSE))</f>
        <v>0</v>
      </c>
      <c r="E83" s="123"/>
      <c r="F83" s="23">
        <f t="shared" si="1"/>
        <v>0</v>
      </c>
    </row>
    <row r="84" spans="2:6" ht="15" customHeight="1">
      <c r="B84" s="28"/>
      <c r="C84" s="29"/>
      <c r="D84" s="22">
        <f>IF(C84="",0,VLOOKUP(C84,Přehled!$A$6:$F$201,6,FALSE))</f>
        <v>0</v>
      </c>
      <c r="E84" s="123"/>
      <c r="F84" s="23">
        <f t="shared" si="1"/>
        <v>0</v>
      </c>
    </row>
    <row r="85" spans="2:6" ht="15" customHeight="1">
      <c r="B85" s="28"/>
      <c r="C85" s="29"/>
      <c r="D85" s="22">
        <f>IF(C85="",0,VLOOKUP(C85,Přehled!$A$6:$F$201,6,FALSE))</f>
        <v>0</v>
      </c>
      <c r="E85" s="123"/>
      <c r="F85" s="23">
        <f t="shared" si="1"/>
        <v>0</v>
      </c>
    </row>
    <row r="86" spans="2:6" ht="15" customHeight="1">
      <c r="B86" s="28"/>
      <c r="C86" s="29"/>
      <c r="D86" s="22">
        <f>IF(C86="",0,VLOOKUP(C86,Přehled!$A$6:$F$201,6,FALSE))</f>
        <v>0</v>
      </c>
      <c r="E86" s="123"/>
      <c r="F86" s="23">
        <f t="shared" si="1"/>
        <v>0</v>
      </c>
    </row>
    <row r="87" spans="2:6" ht="15" customHeight="1">
      <c r="B87" s="28"/>
      <c r="C87" s="29"/>
      <c r="D87" s="22">
        <f>IF(C87="",0,VLOOKUP(C87,Přehled!$A$6:$F$201,6,FALSE))</f>
        <v>0</v>
      </c>
      <c r="E87" s="123"/>
      <c r="F87" s="23">
        <f t="shared" si="1"/>
        <v>0</v>
      </c>
    </row>
    <row r="88" spans="2:6" ht="15" customHeight="1">
      <c r="B88" s="28"/>
      <c r="C88" s="29"/>
      <c r="D88" s="22">
        <f>IF(C88="",0,VLOOKUP(C88,Přehled!$A$6:$F$201,6,FALSE))</f>
        <v>0</v>
      </c>
      <c r="E88" s="123"/>
      <c r="F88" s="23">
        <f t="shared" si="1"/>
        <v>0</v>
      </c>
    </row>
    <row r="89" spans="2:6" ht="15" customHeight="1">
      <c r="B89" s="28"/>
      <c r="C89" s="29"/>
      <c r="D89" s="22">
        <f>IF(C89="",0,VLOOKUP(C89,Přehled!$A$6:$F$201,6,FALSE))</f>
        <v>0</v>
      </c>
      <c r="E89" s="123"/>
      <c r="F89" s="23">
        <f t="shared" si="1"/>
        <v>0</v>
      </c>
    </row>
    <row r="90" spans="2:6" ht="15" customHeight="1">
      <c r="B90" s="28"/>
      <c r="C90" s="29"/>
      <c r="D90" s="22">
        <f>IF(C90="",0,VLOOKUP(C90,Přehled!$A$6:$F$201,6,FALSE))</f>
        <v>0</v>
      </c>
      <c r="E90" s="123"/>
      <c r="F90" s="23">
        <f t="shared" si="1"/>
        <v>0</v>
      </c>
    </row>
    <row r="91" spans="2:6" ht="15" customHeight="1">
      <c r="B91" s="28"/>
      <c r="C91" s="29"/>
      <c r="D91" s="22">
        <f>IF(C91="",0,VLOOKUP(C91,Přehled!$A$6:$F$201,6,FALSE))</f>
        <v>0</v>
      </c>
      <c r="E91" s="123"/>
      <c r="F91" s="23">
        <f t="shared" si="1"/>
        <v>0</v>
      </c>
    </row>
    <row r="92" spans="2:6" ht="15" customHeight="1">
      <c r="B92" s="28"/>
      <c r="C92" s="29"/>
      <c r="D92" s="22">
        <f>IF(C92="",0,VLOOKUP(C92,Přehled!$A$6:$F$201,6,FALSE))</f>
        <v>0</v>
      </c>
      <c r="E92" s="123"/>
      <c r="F92" s="23">
        <f t="shared" si="1"/>
        <v>0</v>
      </c>
    </row>
    <row r="93" spans="2:6" ht="15" customHeight="1">
      <c r="B93" s="28"/>
      <c r="C93" s="29"/>
      <c r="D93" s="22">
        <f>IF(C93="",0,VLOOKUP(C93,Přehled!$A$6:$F$201,6,FALSE))</f>
        <v>0</v>
      </c>
      <c r="E93" s="123"/>
      <c r="F93" s="23">
        <f t="shared" si="1"/>
        <v>0</v>
      </c>
    </row>
    <row r="94" spans="2:6" ht="15" customHeight="1">
      <c r="B94" s="28"/>
      <c r="C94" s="29"/>
      <c r="D94" s="22">
        <f>IF(C94="",0,VLOOKUP(C94,Přehled!$A$6:$F$201,6,FALSE))</f>
        <v>0</v>
      </c>
      <c r="E94" s="123"/>
      <c r="F94" s="23">
        <f t="shared" si="1"/>
        <v>0</v>
      </c>
    </row>
    <row r="95" spans="2:6" ht="15" customHeight="1">
      <c r="B95" s="28"/>
      <c r="C95" s="29"/>
      <c r="D95" s="22">
        <f>IF(C95="",0,VLOOKUP(C95,Přehled!$A$6:$F$201,6,FALSE))</f>
        <v>0</v>
      </c>
      <c r="E95" s="123"/>
      <c r="F95" s="23">
        <f t="shared" si="1"/>
        <v>0</v>
      </c>
    </row>
    <row r="96" spans="2:6" ht="15" customHeight="1">
      <c r="B96" s="28"/>
      <c r="C96" s="29"/>
      <c r="D96" s="22">
        <f>IF(C96="",0,VLOOKUP(C96,Přehled!$A$6:$F$201,6,FALSE))</f>
        <v>0</v>
      </c>
      <c r="E96" s="123"/>
      <c r="F96" s="23">
        <f t="shared" si="1"/>
        <v>0</v>
      </c>
    </row>
    <row r="97" spans="2:6" ht="15" customHeight="1">
      <c r="B97" s="28"/>
      <c r="C97" s="29"/>
      <c r="D97" s="22">
        <f>IF(C97="",0,VLOOKUP(C97,Přehled!$A$6:$F$201,6,FALSE))</f>
        <v>0</v>
      </c>
      <c r="E97" s="123"/>
      <c r="F97" s="23">
        <f t="shared" si="1"/>
        <v>0</v>
      </c>
    </row>
    <row r="98" spans="2:6" ht="15" customHeight="1">
      <c r="B98" s="28"/>
      <c r="C98" s="29"/>
      <c r="D98" s="22">
        <f>IF(C98="",0,VLOOKUP(C98,Přehled!$A$6:$F$201,6,FALSE))</f>
        <v>0</v>
      </c>
      <c r="E98" s="123"/>
      <c r="F98" s="23">
        <f t="shared" si="1"/>
        <v>0</v>
      </c>
    </row>
    <row r="99" spans="2:6" ht="15" customHeight="1">
      <c r="B99" s="28"/>
      <c r="C99" s="29"/>
      <c r="D99" s="22">
        <f>IF(C99="",0,VLOOKUP(C99,Přehled!$A$6:$F$201,6,FALSE))</f>
        <v>0</v>
      </c>
      <c r="E99" s="123"/>
      <c r="F99" s="23">
        <f t="shared" si="1"/>
        <v>0</v>
      </c>
    </row>
    <row r="100" spans="2:6" ht="15" customHeight="1">
      <c r="B100" s="28"/>
      <c r="C100" s="29"/>
      <c r="D100" s="22">
        <f>IF(C100="",0,VLOOKUP(C100,Přehled!$A$6:$F$201,6,FALSE))</f>
        <v>0</v>
      </c>
      <c r="E100" s="123"/>
      <c r="F100" s="23">
        <f t="shared" si="1"/>
        <v>0</v>
      </c>
    </row>
    <row r="101" spans="2:6" ht="15" customHeight="1">
      <c r="B101" s="28"/>
      <c r="C101" s="29"/>
      <c r="D101" s="22">
        <f>IF(C101="",0,VLOOKUP(C101,Přehled!$A$6:$F$201,6,FALSE))</f>
        <v>0</v>
      </c>
      <c r="E101" s="123"/>
      <c r="F101" s="23">
        <f t="shared" si="1"/>
        <v>0</v>
      </c>
    </row>
    <row r="102" spans="2:6" ht="15" customHeight="1">
      <c r="B102" s="28"/>
      <c r="C102" s="29"/>
      <c r="D102" s="22">
        <f>IF(C102="",0,VLOOKUP(C102,Přehled!$A$6:$F$201,6,FALSE))</f>
        <v>0</v>
      </c>
      <c r="E102" s="123"/>
      <c r="F102" s="23">
        <f t="shared" si="1"/>
        <v>0</v>
      </c>
    </row>
    <row r="103" spans="2:6" ht="15" customHeight="1">
      <c r="B103" s="28"/>
      <c r="C103" s="29"/>
      <c r="D103" s="22">
        <f>IF(C103="",0,VLOOKUP(C103,Přehled!$A$6:$F$201,6,FALSE))</f>
        <v>0</v>
      </c>
      <c r="E103" s="123"/>
      <c r="F103" s="23">
        <f t="shared" si="1"/>
        <v>0</v>
      </c>
    </row>
    <row r="104" spans="2:6" ht="15" customHeight="1">
      <c r="B104" s="28"/>
      <c r="C104" s="29"/>
      <c r="D104" s="22">
        <f>IF(C104="",0,VLOOKUP(C104,Přehled!$A$6:$F$201,6,FALSE))</f>
        <v>0</v>
      </c>
      <c r="E104" s="123"/>
      <c r="F104" s="23">
        <f t="shared" si="1"/>
        <v>0</v>
      </c>
    </row>
    <row r="105" spans="2:6" ht="15" customHeight="1">
      <c r="B105" s="28"/>
      <c r="C105" s="29"/>
      <c r="D105" s="22">
        <f>IF(C105="",0,VLOOKUP(C105,Přehled!$A$6:$F$201,6,FALSE))</f>
        <v>0</v>
      </c>
      <c r="E105" s="123"/>
      <c r="F105" s="23">
        <f t="shared" si="1"/>
        <v>0</v>
      </c>
    </row>
    <row r="106" spans="2:6" ht="15" customHeight="1">
      <c r="B106" s="28"/>
      <c r="C106" s="29"/>
      <c r="D106" s="22">
        <f>IF(C106="",0,VLOOKUP(C106,Přehled!$A$6:$F$201,6,FALSE))</f>
        <v>0</v>
      </c>
      <c r="E106" s="123"/>
      <c r="F106" s="23">
        <f t="shared" si="1"/>
        <v>0</v>
      </c>
    </row>
    <row r="107" spans="2:6" ht="15" customHeight="1">
      <c r="B107" s="28"/>
      <c r="C107" s="29"/>
      <c r="D107" s="22">
        <f>IF(C107="",0,VLOOKUP(C107,Přehled!$A$6:$F$201,6,FALSE))</f>
        <v>0</v>
      </c>
      <c r="E107" s="123"/>
      <c r="F107" s="23">
        <f t="shared" si="1"/>
        <v>0</v>
      </c>
    </row>
    <row r="108" spans="2:6" ht="15" customHeight="1">
      <c r="B108" s="28"/>
      <c r="C108" s="29"/>
      <c r="D108" s="22">
        <f>IF(C108="",0,VLOOKUP(C108,Přehled!$A$6:$F$201,6,FALSE))</f>
        <v>0</v>
      </c>
      <c r="E108" s="123"/>
      <c r="F108" s="23">
        <f t="shared" si="1"/>
        <v>0</v>
      </c>
    </row>
    <row r="109" spans="2:6" ht="15" customHeight="1">
      <c r="B109" s="28"/>
      <c r="C109" s="29"/>
      <c r="D109" s="22">
        <f>IF(C109="",0,VLOOKUP(C109,Přehled!$A$6:$F$201,6,FALSE))</f>
        <v>0</v>
      </c>
      <c r="E109" s="123"/>
      <c r="F109" s="23">
        <f t="shared" si="1"/>
        <v>0</v>
      </c>
    </row>
    <row r="110" spans="2:6" ht="15" customHeight="1">
      <c r="B110" s="28"/>
      <c r="C110" s="29"/>
      <c r="D110" s="22">
        <f>IF(C110="",0,VLOOKUP(C110,Přehled!$A$6:$F$201,6,FALSE))</f>
        <v>0</v>
      </c>
      <c r="E110" s="123"/>
      <c r="F110" s="23">
        <f t="shared" si="1"/>
        <v>0</v>
      </c>
    </row>
    <row r="111" spans="2:6" ht="15" customHeight="1">
      <c r="B111" s="28"/>
      <c r="C111" s="29"/>
      <c r="D111" s="22">
        <f>IF(C111="",0,VLOOKUP(C111,Přehled!$A$6:$F$201,6,FALSE))</f>
        <v>0</v>
      </c>
      <c r="E111" s="123"/>
      <c r="F111" s="23">
        <f t="shared" si="1"/>
        <v>0</v>
      </c>
    </row>
    <row r="112" spans="2:6" ht="15" customHeight="1">
      <c r="B112" s="28"/>
      <c r="C112" s="29"/>
      <c r="D112" s="22">
        <f>IF(C112="",0,VLOOKUP(C112,Přehled!$A$6:$F$201,6,FALSE))</f>
        <v>0</v>
      </c>
      <c r="E112" s="123"/>
      <c r="F112" s="23">
        <f t="shared" si="1"/>
        <v>0</v>
      </c>
    </row>
    <row r="113" spans="2:6" ht="15" customHeight="1">
      <c r="B113" s="28"/>
      <c r="C113" s="29"/>
      <c r="D113" s="22">
        <f>IF(C113="",0,VLOOKUP(C113,Přehled!$A$6:$F$201,6,FALSE))</f>
        <v>0</v>
      </c>
      <c r="E113" s="123"/>
      <c r="F113" s="23">
        <f t="shared" si="1"/>
        <v>0</v>
      </c>
    </row>
    <row r="114" spans="2:6" ht="15" customHeight="1">
      <c r="B114" s="28"/>
      <c r="C114" s="29"/>
      <c r="D114" s="22">
        <f>IF(C114="",0,VLOOKUP(C114,Přehled!$A$6:$F$201,6,FALSE))</f>
        <v>0</v>
      </c>
      <c r="E114" s="123"/>
      <c r="F114" s="23">
        <f t="shared" si="1"/>
        <v>0</v>
      </c>
    </row>
    <row r="115" spans="2:6" ht="15" customHeight="1">
      <c r="B115" s="28"/>
      <c r="C115" s="29"/>
      <c r="D115" s="22">
        <f>IF(C115="",0,VLOOKUP(C115,Přehled!$A$6:$F$201,6,FALSE))</f>
        <v>0</v>
      </c>
      <c r="E115" s="123"/>
      <c r="F115" s="23">
        <f t="shared" si="1"/>
        <v>0</v>
      </c>
    </row>
    <row r="116" spans="2:6" ht="15" customHeight="1">
      <c r="B116" s="28"/>
      <c r="C116" s="29"/>
      <c r="D116" s="22">
        <f>IF(C116="",0,VLOOKUP(C116,Přehled!$A$6:$F$201,6,FALSE))</f>
        <v>0</v>
      </c>
      <c r="E116" s="123"/>
      <c r="F116" s="23">
        <f t="shared" si="1"/>
        <v>0</v>
      </c>
    </row>
    <row r="117" spans="2:6" ht="15" customHeight="1">
      <c r="B117" s="28"/>
      <c r="C117" s="29"/>
      <c r="D117" s="22">
        <f>IF(C117="",0,VLOOKUP(C117,Přehled!$A$6:$F$201,6,FALSE))</f>
        <v>0</v>
      </c>
      <c r="E117" s="123"/>
      <c r="F117" s="23">
        <f t="shared" si="1"/>
        <v>0</v>
      </c>
    </row>
    <row r="118" spans="2:6" ht="15" customHeight="1">
      <c r="B118" s="28"/>
      <c r="C118" s="29"/>
      <c r="D118" s="22">
        <f>IF(C118="",0,VLOOKUP(C118,Přehled!$A$6:$F$201,6,FALSE))</f>
        <v>0</v>
      </c>
      <c r="E118" s="123"/>
      <c r="F118" s="23">
        <f t="shared" si="1"/>
        <v>0</v>
      </c>
    </row>
    <row r="119" spans="2:6" ht="15" customHeight="1">
      <c r="B119" s="28"/>
      <c r="C119" s="29"/>
      <c r="D119" s="22">
        <f>IF(C119="",0,VLOOKUP(C119,Přehled!$A$6:$F$201,6,FALSE))</f>
        <v>0</v>
      </c>
      <c r="E119" s="123"/>
      <c r="F119" s="23">
        <f t="shared" si="1"/>
        <v>0</v>
      </c>
    </row>
    <row r="120" spans="2:6" ht="15" customHeight="1">
      <c r="B120" s="28"/>
      <c r="C120" s="29"/>
      <c r="D120" s="22">
        <f>IF(C120="",0,VLOOKUP(C120,Přehled!$A$6:$F$201,6,FALSE))</f>
        <v>0</v>
      </c>
      <c r="E120" s="123"/>
      <c r="F120" s="23">
        <f t="shared" si="1"/>
        <v>0</v>
      </c>
    </row>
    <row r="121" spans="2:6" ht="15" customHeight="1">
      <c r="B121" s="28"/>
      <c r="C121" s="29"/>
      <c r="D121" s="22">
        <f>IF(C121="",0,VLOOKUP(C121,Přehled!$A$6:$F$201,6,FALSE))</f>
        <v>0</v>
      </c>
      <c r="E121" s="123"/>
      <c r="F121" s="23">
        <f t="shared" si="1"/>
        <v>0</v>
      </c>
    </row>
    <row r="122" spans="2:6" ht="15" customHeight="1">
      <c r="B122" s="28"/>
      <c r="C122" s="29"/>
      <c r="D122" s="22">
        <f>IF(C122="",0,VLOOKUP(C122,Přehled!$A$6:$F$201,6,FALSE))</f>
        <v>0</v>
      </c>
      <c r="E122" s="123"/>
      <c r="F122" s="23">
        <f t="shared" si="1"/>
        <v>0</v>
      </c>
    </row>
    <row r="123" spans="2:6" ht="15" customHeight="1">
      <c r="B123" s="28"/>
      <c r="C123" s="29"/>
      <c r="D123" s="22">
        <f>IF(C123="",0,VLOOKUP(C123,Přehled!$A$6:$F$201,6,FALSE))</f>
        <v>0</v>
      </c>
      <c r="E123" s="123"/>
      <c r="F123" s="23">
        <f t="shared" si="1"/>
        <v>0</v>
      </c>
    </row>
    <row r="124" spans="2:6" ht="15" customHeight="1">
      <c r="B124" s="28"/>
      <c r="C124" s="29"/>
      <c r="D124" s="22">
        <f>IF(C124="",0,VLOOKUP(C124,Přehled!$A$6:$F$201,6,FALSE))</f>
        <v>0</v>
      </c>
      <c r="E124" s="123"/>
      <c r="F124" s="23">
        <f t="shared" si="1"/>
        <v>0</v>
      </c>
    </row>
    <row r="125" spans="2:6" ht="15" customHeight="1">
      <c r="B125" s="28"/>
      <c r="C125" s="29"/>
      <c r="D125" s="22">
        <f>IF(C125="",0,VLOOKUP(C125,Přehled!$A$6:$F$201,6,FALSE))</f>
        <v>0</v>
      </c>
      <c r="E125" s="123"/>
      <c r="F125" s="23">
        <f t="shared" si="1"/>
        <v>0</v>
      </c>
    </row>
    <row r="126" spans="2:6" ht="15" customHeight="1">
      <c r="B126" s="28"/>
      <c r="C126" s="29"/>
      <c r="D126" s="22">
        <f>IF(C126="",0,VLOOKUP(C126,Přehled!$A$6:$F$201,6,FALSE))</f>
        <v>0</v>
      </c>
      <c r="E126" s="123"/>
      <c r="F126" s="23">
        <f t="shared" si="1"/>
        <v>0</v>
      </c>
    </row>
    <row r="127" spans="2:6" ht="15" customHeight="1">
      <c r="B127" s="28"/>
      <c r="C127" s="29"/>
      <c r="D127" s="22">
        <f>IF(C127="",0,VLOOKUP(C127,Přehled!$A$6:$F$201,6,FALSE))</f>
        <v>0</v>
      </c>
      <c r="E127" s="123"/>
      <c r="F127" s="23">
        <f t="shared" si="1"/>
        <v>0</v>
      </c>
    </row>
    <row r="128" spans="2:6" ht="15" customHeight="1">
      <c r="B128" s="28"/>
      <c r="C128" s="29"/>
      <c r="D128" s="22">
        <f>IF(C128="",0,VLOOKUP(C128,Přehled!$A$6:$F$201,6,FALSE))</f>
        <v>0</v>
      </c>
      <c r="E128" s="123"/>
      <c r="F128" s="23">
        <f t="shared" si="1"/>
        <v>0</v>
      </c>
    </row>
    <row r="129" spans="2:6" ht="15" customHeight="1">
      <c r="B129" s="28"/>
      <c r="C129" s="29"/>
      <c r="D129" s="22">
        <f>IF(C129="",0,VLOOKUP(C129,Přehled!$A$6:$F$201,6,FALSE))</f>
        <v>0</v>
      </c>
      <c r="E129" s="123"/>
      <c r="F129" s="23">
        <f t="shared" si="1"/>
        <v>0</v>
      </c>
    </row>
    <row r="130" spans="2:6" ht="15" customHeight="1">
      <c r="B130" s="28"/>
      <c r="C130" s="29"/>
      <c r="D130" s="22">
        <f>IF(C130="",0,VLOOKUP(C130,Přehled!$A$6:$F$201,6,FALSE))</f>
        <v>0</v>
      </c>
      <c r="E130" s="123"/>
      <c r="F130" s="23">
        <f t="shared" si="1"/>
        <v>0</v>
      </c>
    </row>
    <row r="131" spans="2:6" ht="15" customHeight="1">
      <c r="B131" s="28"/>
      <c r="C131" s="29"/>
      <c r="D131" s="22">
        <f>IF(C131="",0,VLOOKUP(C131,Přehled!$A$6:$F$201,6,FALSE))</f>
        <v>0</v>
      </c>
      <c r="E131" s="123"/>
      <c r="F131" s="23">
        <f t="shared" si="1"/>
        <v>0</v>
      </c>
    </row>
    <row r="132" spans="2:6" ht="15" customHeight="1">
      <c r="B132" s="28"/>
      <c r="C132" s="29"/>
      <c r="D132" s="22">
        <f>IF(C132="",0,VLOOKUP(C132,Přehled!$A$6:$F$201,6,FALSE))</f>
        <v>0</v>
      </c>
      <c r="E132" s="123"/>
      <c r="F132" s="23">
        <f t="shared" si="1"/>
        <v>0</v>
      </c>
    </row>
    <row r="133" spans="2:6" ht="15" customHeight="1">
      <c r="B133" s="28"/>
      <c r="C133" s="29"/>
      <c r="D133" s="22">
        <f>IF(C133="",0,VLOOKUP(C133,Přehled!$A$6:$F$201,6,FALSE))</f>
        <v>0</v>
      </c>
      <c r="E133" s="123"/>
      <c r="F133" s="23">
        <f t="shared" ref="F133:F196" si="2">D133*E133</f>
        <v>0</v>
      </c>
    </row>
    <row r="134" spans="2:6" ht="15" customHeight="1">
      <c r="B134" s="28"/>
      <c r="C134" s="29"/>
      <c r="D134" s="22">
        <f>IF(C134="",0,VLOOKUP(C134,Přehled!$A$6:$F$201,6,FALSE))</f>
        <v>0</v>
      </c>
      <c r="E134" s="123"/>
      <c r="F134" s="23">
        <f t="shared" si="2"/>
        <v>0</v>
      </c>
    </row>
    <row r="135" spans="2:6" ht="15" customHeight="1">
      <c r="B135" s="28"/>
      <c r="C135" s="29"/>
      <c r="D135" s="22">
        <f>IF(C135="",0,VLOOKUP(C135,Přehled!$A$6:$F$201,6,FALSE))</f>
        <v>0</v>
      </c>
      <c r="E135" s="123"/>
      <c r="F135" s="23">
        <f t="shared" si="2"/>
        <v>0</v>
      </c>
    </row>
    <row r="136" spans="2:6" ht="15" customHeight="1">
      <c r="B136" s="28"/>
      <c r="C136" s="29"/>
      <c r="D136" s="22">
        <f>IF(C136="",0,VLOOKUP(C136,Přehled!$A$6:$F$201,6,FALSE))</f>
        <v>0</v>
      </c>
      <c r="E136" s="123"/>
      <c r="F136" s="23">
        <f t="shared" si="2"/>
        <v>0</v>
      </c>
    </row>
    <row r="137" spans="2:6" ht="15" customHeight="1">
      <c r="B137" s="28"/>
      <c r="C137" s="29"/>
      <c r="D137" s="22">
        <f>IF(C137="",0,VLOOKUP(C137,Přehled!$A$6:$F$201,6,FALSE))</f>
        <v>0</v>
      </c>
      <c r="E137" s="123"/>
      <c r="F137" s="23">
        <f t="shared" si="2"/>
        <v>0</v>
      </c>
    </row>
    <row r="138" spans="2:6" ht="15" customHeight="1">
      <c r="B138" s="28"/>
      <c r="C138" s="29"/>
      <c r="D138" s="22">
        <f>IF(C138="",0,VLOOKUP(C138,Přehled!$A$6:$F$201,6,FALSE))</f>
        <v>0</v>
      </c>
      <c r="E138" s="123"/>
      <c r="F138" s="23">
        <f t="shared" si="2"/>
        <v>0</v>
      </c>
    </row>
    <row r="139" spans="2:6" ht="15" customHeight="1">
      <c r="B139" s="28"/>
      <c r="C139" s="29"/>
      <c r="D139" s="22">
        <f>IF(C139="",0,VLOOKUP(C139,Přehled!$A$6:$F$201,6,FALSE))</f>
        <v>0</v>
      </c>
      <c r="E139" s="123"/>
      <c r="F139" s="23">
        <f t="shared" si="2"/>
        <v>0</v>
      </c>
    </row>
    <row r="140" spans="2:6" ht="15" customHeight="1">
      <c r="B140" s="28"/>
      <c r="C140" s="29"/>
      <c r="D140" s="22">
        <f>IF(C140="",0,VLOOKUP(C140,Přehled!$A$6:$F$201,6,FALSE))</f>
        <v>0</v>
      </c>
      <c r="E140" s="123"/>
      <c r="F140" s="23">
        <f t="shared" si="2"/>
        <v>0</v>
      </c>
    </row>
    <row r="141" spans="2:6" ht="15" customHeight="1">
      <c r="B141" s="28"/>
      <c r="C141" s="29"/>
      <c r="D141" s="22">
        <f>IF(C141="",0,VLOOKUP(C141,Přehled!$A$6:$F$201,6,FALSE))</f>
        <v>0</v>
      </c>
      <c r="E141" s="123"/>
      <c r="F141" s="23">
        <f t="shared" si="2"/>
        <v>0</v>
      </c>
    </row>
    <row r="142" spans="2:6" ht="15" customHeight="1">
      <c r="B142" s="28"/>
      <c r="C142" s="29"/>
      <c r="D142" s="22">
        <f>IF(C142="",0,VLOOKUP(C142,Přehled!$A$6:$F$201,6,FALSE))</f>
        <v>0</v>
      </c>
      <c r="E142" s="123"/>
      <c r="F142" s="23">
        <f t="shared" si="2"/>
        <v>0</v>
      </c>
    </row>
    <row r="143" spans="2:6" ht="15" customHeight="1">
      <c r="B143" s="28"/>
      <c r="C143" s="29"/>
      <c r="D143" s="22">
        <f>IF(C143="",0,VLOOKUP(C143,Přehled!$A$6:$F$201,6,FALSE))</f>
        <v>0</v>
      </c>
      <c r="E143" s="123"/>
      <c r="F143" s="23">
        <f t="shared" si="2"/>
        <v>0</v>
      </c>
    </row>
    <row r="144" spans="2:6" ht="15" customHeight="1">
      <c r="B144" s="28"/>
      <c r="C144" s="29"/>
      <c r="D144" s="22">
        <f>IF(C144="",0,VLOOKUP(C144,Přehled!$A$6:$F$201,6,FALSE))</f>
        <v>0</v>
      </c>
      <c r="E144" s="123"/>
      <c r="F144" s="23">
        <f t="shared" si="2"/>
        <v>0</v>
      </c>
    </row>
    <row r="145" spans="2:6" ht="15" customHeight="1">
      <c r="B145" s="28"/>
      <c r="C145" s="29"/>
      <c r="D145" s="22">
        <f>IF(C145="",0,VLOOKUP(C145,Přehled!$A$6:$F$201,6,FALSE))</f>
        <v>0</v>
      </c>
      <c r="E145" s="123"/>
      <c r="F145" s="23">
        <f t="shared" si="2"/>
        <v>0</v>
      </c>
    </row>
    <row r="146" spans="2:6" ht="15" customHeight="1">
      <c r="B146" s="28"/>
      <c r="C146" s="29"/>
      <c r="D146" s="22">
        <f>IF(C146="",0,VLOOKUP(C146,Přehled!$A$6:$F$201,6,FALSE))</f>
        <v>0</v>
      </c>
      <c r="E146" s="123"/>
      <c r="F146" s="23">
        <f t="shared" si="2"/>
        <v>0</v>
      </c>
    </row>
    <row r="147" spans="2:6" ht="15" customHeight="1">
      <c r="B147" s="28"/>
      <c r="C147" s="29"/>
      <c r="D147" s="22">
        <f>IF(C147="",0,VLOOKUP(C147,Přehled!$A$6:$F$201,6,FALSE))</f>
        <v>0</v>
      </c>
      <c r="E147" s="123"/>
      <c r="F147" s="23">
        <f t="shared" si="2"/>
        <v>0</v>
      </c>
    </row>
    <row r="148" spans="2:6" ht="15" customHeight="1">
      <c r="B148" s="28"/>
      <c r="C148" s="29"/>
      <c r="D148" s="22">
        <f>IF(C148="",0,VLOOKUP(C148,Přehled!$A$6:$F$201,6,FALSE))</f>
        <v>0</v>
      </c>
      <c r="E148" s="123"/>
      <c r="F148" s="23">
        <f t="shared" si="2"/>
        <v>0</v>
      </c>
    </row>
    <row r="149" spans="2:6" ht="15" customHeight="1">
      <c r="B149" s="28"/>
      <c r="C149" s="29"/>
      <c r="D149" s="22">
        <f>IF(C149="",0,VLOOKUP(C149,Přehled!$A$6:$F$201,6,FALSE))</f>
        <v>0</v>
      </c>
      <c r="E149" s="123"/>
      <c r="F149" s="23">
        <f t="shared" si="2"/>
        <v>0</v>
      </c>
    </row>
    <row r="150" spans="2:6" ht="15" customHeight="1">
      <c r="B150" s="28"/>
      <c r="C150" s="29"/>
      <c r="D150" s="22">
        <f>IF(C150="",0,VLOOKUP(C150,Přehled!$A$6:$F$201,6,FALSE))</f>
        <v>0</v>
      </c>
      <c r="E150" s="123"/>
      <c r="F150" s="23">
        <f t="shared" si="2"/>
        <v>0</v>
      </c>
    </row>
    <row r="151" spans="2:6" ht="15" customHeight="1">
      <c r="B151" s="28"/>
      <c r="C151" s="29"/>
      <c r="D151" s="22">
        <f>IF(C151="",0,VLOOKUP(C151,Přehled!$A$6:$F$201,6,FALSE))</f>
        <v>0</v>
      </c>
      <c r="E151" s="123"/>
      <c r="F151" s="23">
        <f t="shared" si="2"/>
        <v>0</v>
      </c>
    </row>
    <row r="152" spans="2:6" ht="15" customHeight="1">
      <c r="B152" s="28"/>
      <c r="C152" s="29"/>
      <c r="D152" s="22">
        <f>IF(C152="",0,VLOOKUP(C152,Přehled!$A$6:$F$201,6,FALSE))</f>
        <v>0</v>
      </c>
      <c r="E152" s="123"/>
      <c r="F152" s="23">
        <f t="shared" si="2"/>
        <v>0</v>
      </c>
    </row>
    <row r="153" spans="2:6" ht="15" customHeight="1">
      <c r="B153" s="28"/>
      <c r="C153" s="29"/>
      <c r="D153" s="22">
        <f>IF(C153="",0,VLOOKUP(C153,Přehled!$A$6:$F$201,6,FALSE))</f>
        <v>0</v>
      </c>
      <c r="E153" s="123"/>
      <c r="F153" s="23">
        <f t="shared" si="2"/>
        <v>0</v>
      </c>
    </row>
    <row r="154" spans="2:6" ht="15" customHeight="1">
      <c r="B154" s="28"/>
      <c r="C154" s="29"/>
      <c r="D154" s="22">
        <f>IF(C154="",0,VLOOKUP(C154,Přehled!$A$6:$F$201,6,FALSE))</f>
        <v>0</v>
      </c>
      <c r="E154" s="123"/>
      <c r="F154" s="23">
        <f t="shared" si="2"/>
        <v>0</v>
      </c>
    </row>
    <row r="155" spans="2:6" ht="15" customHeight="1">
      <c r="B155" s="28"/>
      <c r="C155" s="29"/>
      <c r="D155" s="22">
        <f>IF(C155="",0,VLOOKUP(C155,Přehled!$A$6:$F$201,6,FALSE))</f>
        <v>0</v>
      </c>
      <c r="E155" s="123"/>
      <c r="F155" s="23">
        <f t="shared" si="2"/>
        <v>0</v>
      </c>
    </row>
    <row r="156" spans="2:6" ht="15" customHeight="1">
      <c r="B156" s="28"/>
      <c r="C156" s="29"/>
      <c r="D156" s="22">
        <f>IF(C156="",0,VLOOKUP(C156,Přehled!$A$6:$F$201,6,FALSE))</f>
        <v>0</v>
      </c>
      <c r="E156" s="123"/>
      <c r="F156" s="23">
        <f t="shared" si="2"/>
        <v>0</v>
      </c>
    </row>
    <row r="157" spans="2:6" ht="15" customHeight="1">
      <c r="B157" s="28"/>
      <c r="C157" s="29"/>
      <c r="D157" s="22">
        <f>IF(C157="",0,VLOOKUP(C157,Přehled!$A$6:$F$201,6,FALSE))</f>
        <v>0</v>
      </c>
      <c r="E157" s="123"/>
      <c r="F157" s="23">
        <f t="shared" si="2"/>
        <v>0</v>
      </c>
    </row>
    <row r="158" spans="2:6" ht="15" customHeight="1">
      <c r="B158" s="28"/>
      <c r="C158" s="29"/>
      <c r="D158" s="22">
        <f>IF(C158="",0,VLOOKUP(C158,Přehled!$A$6:$F$201,6,FALSE))</f>
        <v>0</v>
      </c>
      <c r="E158" s="123"/>
      <c r="F158" s="23">
        <f t="shared" si="2"/>
        <v>0</v>
      </c>
    </row>
    <row r="159" spans="2:6" ht="15" customHeight="1">
      <c r="B159" s="28"/>
      <c r="C159" s="29"/>
      <c r="D159" s="22">
        <f>IF(C159="",0,VLOOKUP(C159,Přehled!$A$6:$F$201,6,FALSE))</f>
        <v>0</v>
      </c>
      <c r="E159" s="123"/>
      <c r="F159" s="23">
        <f t="shared" si="2"/>
        <v>0</v>
      </c>
    </row>
    <row r="160" spans="2:6" ht="15" customHeight="1">
      <c r="B160" s="28"/>
      <c r="C160" s="29"/>
      <c r="D160" s="22">
        <f>IF(C160="",0,VLOOKUP(C160,Přehled!$A$6:$F$201,6,FALSE))</f>
        <v>0</v>
      </c>
      <c r="E160" s="123"/>
      <c r="F160" s="23">
        <f t="shared" si="2"/>
        <v>0</v>
      </c>
    </row>
    <row r="161" spans="2:6" ht="15" customHeight="1">
      <c r="B161" s="28"/>
      <c r="C161" s="29"/>
      <c r="D161" s="22">
        <f>IF(C161="",0,VLOOKUP(C161,Přehled!$A$6:$F$201,6,FALSE))</f>
        <v>0</v>
      </c>
      <c r="E161" s="123"/>
      <c r="F161" s="23">
        <f t="shared" si="2"/>
        <v>0</v>
      </c>
    </row>
    <row r="162" spans="2:6" ht="15" customHeight="1">
      <c r="B162" s="28"/>
      <c r="C162" s="29"/>
      <c r="D162" s="22">
        <f>IF(C162="",0,VLOOKUP(C162,Přehled!$A$6:$F$201,6,FALSE))</f>
        <v>0</v>
      </c>
      <c r="E162" s="123"/>
      <c r="F162" s="23">
        <f t="shared" si="2"/>
        <v>0</v>
      </c>
    </row>
    <row r="163" spans="2:6" ht="15" customHeight="1">
      <c r="B163" s="28"/>
      <c r="C163" s="29"/>
      <c r="D163" s="22">
        <f>IF(C163="",0,VLOOKUP(C163,Přehled!$A$6:$F$201,6,FALSE))</f>
        <v>0</v>
      </c>
      <c r="E163" s="123"/>
      <c r="F163" s="23">
        <f t="shared" si="2"/>
        <v>0</v>
      </c>
    </row>
    <row r="164" spans="2:6" ht="15" customHeight="1">
      <c r="B164" s="28"/>
      <c r="C164" s="29"/>
      <c r="D164" s="22">
        <f>IF(C164="",0,VLOOKUP(C164,Přehled!$A$6:$F$201,6,FALSE))</f>
        <v>0</v>
      </c>
      <c r="E164" s="123"/>
      <c r="F164" s="23">
        <f t="shared" si="2"/>
        <v>0</v>
      </c>
    </row>
    <row r="165" spans="2:6" ht="15" customHeight="1">
      <c r="B165" s="28"/>
      <c r="C165" s="29"/>
      <c r="D165" s="22">
        <f>IF(C165="",0,VLOOKUP(C165,Přehled!$A$6:$F$201,6,FALSE))</f>
        <v>0</v>
      </c>
      <c r="E165" s="123"/>
      <c r="F165" s="23">
        <f t="shared" si="2"/>
        <v>0</v>
      </c>
    </row>
    <row r="166" spans="2:6" ht="15" customHeight="1">
      <c r="B166" s="28"/>
      <c r="C166" s="29"/>
      <c r="D166" s="22">
        <f>IF(C166="",0,VLOOKUP(C166,Přehled!$A$6:$F$201,6,FALSE))</f>
        <v>0</v>
      </c>
      <c r="E166" s="123"/>
      <c r="F166" s="23">
        <f t="shared" si="2"/>
        <v>0</v>
      </c>
    </row>
    <row r="167" spans="2:6" ht="15" customHeight="1">
      <c r="B167" s="28"/>
      <c r="C167" s="29"/>
      <c r="D167" s="22">
        <f>IF(C167="",0,VLOOKUP(C167,Přehled!$A$6:$F$201,6,FALSE))</f>
        <v>0</v>
      </c>
      <c r="E167" s="123"/>
      <c r="F167" s="23">
        <f t="shared" si="2"/>
        <v>0</v>
      </c>
    </row>
    <row r="168" spans="2:6" ht="15" customHeight="1">
      <c r="B168" s="28"/>
      <c r="C168" s="29"/>
      <c r="D168" s="22">
        <f>IF(C168="",0,VLOOKUP(C168,Přehled!$A$6:$F$201,6,FALSE))</f>
        <v>0</v>
      </c>
      <c r="E168" s="123"/>
      <c r="F168" s="23">
        <f t="shared" si="2"/>
        <v>0</v>
      </c>
    </row>
    <row r="169" spans="2:6" ht="15" customHeight="1">
      <c r="B169" s="28"/>
      <c r="C169" s="29"/>
      <c r="D169" s="22">
        <f>IF(C169="",0,VLOOKUP(C169,Přehled!$A$6:$F$201,6,FALSE))</f>
        <v>0</v>
      </c>
      <c r="E169" s="123"/>
      <c r="F169" s="23">
        <f t="shared" si="2"/>
        <v>0</v>
      </c>
    </row>
    <row r="170" spans="2:6" ht="15" customHeight="1">
      <c r="B170" s="28"/>
      <c r="C170" s="29"/>
      <c r="D170" s="22">
        <f>IF(C170="",0,VLOOKUP(C170,Přehled!$A$6:$F$201,6,FALSE))</f>
        <v>0</v>
      </c>
      <c r="E170" s="123"/>
      <c r="F170" s="23">
        <f t="shared" si="2"/>
        <v>0</v>
      </c>
    </row>
    <row r="171" spans="2:6" ht="15" customHeight="1">
      <c r="B171" s="28"/>
      <c r="C171" s="29"/>
      <c r="D171" s="22">
        <f>IF(C171="",0,VLOOKUP(C171,Přehled!$A$6:$F$201,6,FALSE))</f>
        <v>0</v>
      </c>
      <c r="E171" s="123"/>
      <c r="F171" s="23">
        <f t="shared" si="2"/>
        <v>0</v>
      </c>
    </row>
    <row r="172" spans="2:6" ht="15" customHeight="1">
      <c r="B172" s="28"/>
      <c r="C172" s="29"/>
      <c r="D172" s="22">
        <f>IF(C172="",0,VLOOKUP(C172,Přehled!$A$6:$F$201,6,FALSE))</f>
        <v>0</v>
      </c>
      <c r="E172" s="123"/>
      <c r="F172" s="23">
        <f t="shared" si="2"/>
        <v>0</v>
      </c>
    </row>
    <row r="173" spans="2:6" ht="15" customHeight="1">
      <c r="B173" s="28"/>
      <c r="C173" s="29"/>
      <c r="D173" s="22">
        <f>IF(C173="",0,VLOOKUP(C173,Přehled!$A$6:$F$201,6,FALSE))</f>
        <v>0</v>
      </c>
      <c r="E173" s="123"/>
      <c r="F173" s="23">
        <f t="shared" si="2"/>
        <v>0</v>
      </c>
    </row>
    <row r="174" spans="2:6" ht="15" customHeight="1">
      <c r="B174" s="28"/>
      <c r="C174" s="29"/>
      <c r="D174" s="22">
        <f>IF(C174="",0,VLOOKUP(C174,Přehled!$A$6:$F$201,6,FALSE))</f>
        <v>0</v>
      </c>
      <c r="E174" s="123"/>
      <c r="F174" s="23">
        <f t="shared" si="2"/>
        <v>0</v>
      </c>
    </row>
    <row r="175" spans="2:6" ht="15" customHeight="1">
      <c r="B175" s="28"/>
      <c r="C175" s="29"/>
      <c r="D175" s="22">
        <f>IF(C175="",0,VLOOKUP(C175,Přehled!$A$6:$F$201,6,FALSE))</f>
        <v>0</v>
      </c>
      <c r="E175" s="123"/>
      <c r="F175" s="23">
        <f t="shared" si="2"/>
        <v>0</v>
      </c>
    </row>
    <row r="176" spans="2:6" ht="15" customHeight="1">
      <c r="B176" s="28"/>
      <c r="C176" s="29"/>
      <c r="D176" s="22">
        <f>IF(C176="",0,VLOOKUP(C176,Přehled!$A$6:$F$201,6,FALSE))</f>
        <v>0</v>
      </c>
      <c r="E176" s="123"/>
      <c r="F176" s="23">
        <f t="shared" si="2"/>
        <v>0</v>
      </c>
    </row>
    <row r="177" spans="2:6" ht="15" customHeight="1">
      <c r="B177" s="28"/>
      <c r="C177" s="29"/>
      <c r="D177" s="22">
        <f>IF(C177="",0,VLOOKUP(C177,Přehled!$A$6:$F$201,6,FALSE))</f>
        <v>0</v>
      </c>
      <c r="E177" s="123"/>
      <c r="F177" s="23">
        <f t="shared" si="2"/>
        <v>0</v>
      </c>
    </row>
    <row r="178" spans="2:6" ht="15" customHeight="1">
      <c r="B178" s="28"/>
      <c r="C178" s="29"/>
      <c r="D178" s="22">
        <f>IF(C178="",0,VLOOKUP(C178,Přehled!$A$6:$F$201,6,FALSE))</f>
        <v>0</v>
      </c>
      <c r="E178" s="123"/>
      <c r="F178" s="23">
        <f t="shared" si="2"/>
        <v>0</v>
      </c>
    </row>
    <row r="179" spans="2:6" ht="15" customHeight="1">
      <c r="B179" s="28"/>
      <c r="C179" s="29"/>
      <c r="D179" s="22">
        <f>IF(C179="",0,VLOOKUP(C179,Přehled!$A$6:$F$201,6,FALSE))</f>
        <v>0</v>
      </c>
      <c r="E179" s="123"/>
      <c r="F179" s="23">
        <f t="shared" si="2"/>
        <v>0</v>
      </c>
    </row>
    <row r="180" spans="2:6" ht="15" customHeight="1">
      <c r="B180" s="28"/>
      <c r="C180" s="29"/>
      <c r="D180" s="22">
        <f>IF(C180="",0,VLOOKUP(C180,Přehled!$A$6:$F$201,6,FALSE))</f>
        <v>0</v>
      </c>
      <c r="E180" s="123"/>
      <c r="F180" s="23">
        <f t="shared" si="2"/>
        <v>0</v>
      </c>
    </row>
    <row r="181" spans="2:6" ht="15" customHeight="1">
      <c r="B181" s="28"/>
      <c r="C181" s="29"/>
      <c r="D181" s="22">
        <f>IF(C181="",0,VLOOKUP(C181,Přehled!$A$6:$F$201,6,FALSE))</f>
        <v>0</v>
      </c>
      <c r="E181" s="123"/>
      <c r="F181" s="23">
        <f t="shared" si="2"/>
        <v>0</v>
      </c>
    </row>
    <row r="182" spans="2:6" ht="15" customHeight="1">
      <c r="B182" s="28"/>
      <c r="C182" s="29"/>
      <c r="D182" s="22">
        <f>IF(C182="",0,VLOOKUP(C182,Přehled!$A$6:$F$201,6,FALSE))</f>
        <v>0</v>
      </c>
      <c r="E182" s="123"/>
      <c r="F182" s="23">
        <f t="shared" si="2"/>
        <v>0</v>
      </c>
    </row>
    <row r="183" spans="2:6" ht="15" customHeight="1">
      <c r="B183" s="28"/>
      <c r="C183" s="29"/>
      <c r="D183" s="22">
        <f>IF(C183="",0,VLOOKUP(C183,Přehled!$A$6:$F$201,6,FALSE))</f>
        <v>0</v>
      </c>
      <c r="E183" s="123"/>
      <c r="F183" s="23">
        <f t="shared" si="2"/>
        <v>0</v>
      </c>
    </row>
    <row r="184" spans="2:6" ht="15" customHeight="1">
      <c r="B184" s="28"/>
      <c r="C184" s="29"/>
      <c r="D184" s="22">
        <f>IF(C184="",0,VLOOKUP(C184,Přehled!$A$6:$F$201,6,FALSE))</f>
        <v>0</v>
      </c>
      <c r="E184" s="123"/>
      <c r="F184" s="23">
        <f t="shared" si="2"/>
        <v>0</v>
      </c>
    </row>
    <row r="185" spans="2:6" ht="15" customHeight="1">
      <c r="B185" s="28"/>
      <c r="C185" s="29"/>
      <c r="D185" s="22">
        <f>IF(C185="",0,VLOOKUP(C185,Přehled!$A$6:$F$201,6,FALSE))</f>
        <v>0</v>
      </c>
      <c r="E185" s="123"/>
      <c r="F185" s="23">
        <f t="shared" si="2"/>
        <v>0</v>
      </c>
    </row>
    <row r="186" spans="2:6" ht="15" customHeight="1">
      <c r="B186" s="28"/>
      <c r="C186" s="29"/>
      <c r="D186" s="22">
        <f>IF(C186="",0,VLOOKUP(C186,Přehled!$A$6:$F$201,6,FALSE))</f>
        <v>0</v>
      </c>
      <c r="E186" s="123"/>
      <c r="F186" s="23">
        <f t="shared" si="2"/>
        <v>0</v>
      </c>
    </row>
    <row r="187" spans="2:6" ht="15" customHeight="1">
      <c r="B187" s="28"/>
      <c r="C187" s="29"/>
      <c r="D187" s="22">
        <f>IF(C187="",0,VLOOKUP(C187,Přehled!$A$6:$F$201,6,FALSE))</f>
        <v>0</v>
      </c>
      <c r="E187" s="123"/>
      <c r="F187" s="23">
        <f t="shared" si="2"/>
        <v>0</v>
      </c>
    </row>
    <row r="188" spans="2:6" ht="15" customHeight="1">
      <c r="B188" s="28"/>
      <c r="C188" s="29"/>
      <c r="D188" s="22">
        <f>IF(C188="",0,VLOOKUP(C188,Přehled!$A$6:$F$201,6,FALSE))</f>
        <v>0</v>
      </c>
      <c r="E188" s="123"/>
      <c r="F188" s="23">
        <f t="shared" si="2"/>
        <v>0</v>
      </c>
    </row>
    <row r="189" spans="2:6" ht="15" customHeight="1">
      <c r="B189" s="28"/>
      <c r="C189" s="29"/>
      <c r="D189" s="22">
        <f>IF(C189="",0,VLOOKUP(C189,Přehled!$A$6:$F$201,6,FALSE))</f>
        <v>0</v>
      </c>
      <c r="E189" s="123"/>
      <c r="F189" s="23">
        <f t="shared" si="2"/>
        <v>0</v>
      </c>
    </row>
    <row r="190" spans="2:6" ht="15" customHeight="1">
      <c r="B190" s="28"/>
      <c r="C190" s="29"/>
      <c r="D190" s="22">
        <f>IF(C190="",0,VLOOKUP(C190,Přehled!$A$6:$F$201,6,FALSE))</f>
        <v>0</v>
      </c>
      <c r="E190" s="123"/>
      <c r="F190" s="23">
        <f t="shared" si="2"/>
        <v>0</v>
      </c>
    </row>
    <row r="191" spans="2:6" ht="15" customHeight="1">
      <c r="B191" s="28"/>
      <c r="C191" s="29"/>
      <c r="D191" s="22">
        <f>IF(C191="",0,VLOOKUP(C191,Přehled!$A$6:$F$201,6,FALSE))</f>
        <v>0</v>
      </c>
      <c r="E191" s="123"/>
      <c r="F191" s="23">
        <f t="shared" si="2"/>
        <v>0</v>
      </c>
    </row>
    <row r="192" spans="2:6" ht="15" customHeight="1">
      <c r="B192" s="28"/>
      <c r="C192" s="29"/>
      <c r="D192" s="22">
        <f>IF(C192="",0,VLOOKUP(C192,Přehled!$A$6:$F$201,6,FALSE))</f>
        <v>0</v>
      </c>
      <c r="E192" s="123"/>
      <c r="F192" s="23">
        <f t="shared" si="2"/>
        <v>0</v>
      </c>
    </row>
    <row r="193" spans="2:6" ht="15" customHeight="1">
      <c r="B193" s="28"/>
      <c r="C193" s="29"/>
      <c r="D193" s="22">
        <f>IF(C193="",0,VLOOKUP(C193,Přehled!$A$6:$F$201,6,FALSE))</f>
        <v>0</v>
      </c>
      <c r="E193" s="123"/>
      <c r="F193" s="23">
        <f t="shared" si="2"/>
        <v>0</v>
      </c>
    </row>
    <row r="194" spans="2:6" ht="15" customHeight="1">
      <c r="B194" s="28"/>
      <c r="C194" s="29"/>
      <c r="D194" s="22">
        <f>IF(C194="",0,VLOOKUP(C194,Přehled!$A$6:$F$201,6,FALSE))</f>
        <v>0</v>
      </c>
      <c r="E194" s="123"/>
      <c r="F194" s="23">
        <f t="shared" si="2"/>
        <v>0</v>
      </c>
    </row>
    <row r="195" spans="2:6" ht="15" customHeight="1">
      <c r="B195" s="28"/>
      <c r="C195" s="29"/>
      <c r="D195" s="22">
        <f>IF(C195="",0,VLOOKUP(C195,Přehled!$A$6:$F$201,6,FALSE))</f>
        <v>0</v>
      </c>
      <c r="E195" s="123"/>
      <c r="F195" s="23">
        <f t="shared" si="2"/>
        <v>0</v>
      </c>
    </row>
    <row r="196" spans="2:6" ht="15" customHeight="1">
      <c r="B196" s="28"/>
      <c r="C196" s="29"/>
      <c r="D196" s="22">
        <f>IF(C196="",0,VLOOKUP(C196,Přehled!$A$6:$F$201,6,FALSE))</f>
        <v>0</v>
      </c>
      <c r="E196" s="123"/>
      <c r="F196" s="23">
        <f t="shared" si="2"/>
        <v>0</v>
      </c>
    </row>
    <row r="197" spans="2:6" ht="15" customHeight="1">
      <c r="B197" s="28"/>
      <c r="C197" s="29"/>
      <c r="D197" s="22">
        <f>IF(C197="",0,VLOOKUP(C197,Přehled!$A$6:$F$201,6,FALSE))</f>
        <v>0</v>
      </c>
      <c r="E197" s="123"/>
      <c r="F197" s="23">
        <f t="shared" ref="F197:F200" si="3">D197*E197</f>
        <v>0</v>
      </c>
    </row>
    <row r="198" spans="2:6" ht="15" customHeight="1">
      <c r="B198" s="28"/>
      <c r="C198" s="29"/>
      <c r="D198" s="22">
        <f>IF(C198="",0,VLOOKUP(C198,Přehled!$A$6:$F$201,6,FALSE))</f>
        <v>0</v>
      </c>
      <c r="E198" s="123"/>
      <c r="F198" s="23">
        <f t="shared" si="3"/>
        <v>0</v>
      </c>
    </row>
    <row r="199" spans="2:6" ht="15" customHeight="1">
      <c r="B199" s="28"/>
      <c r="C199" s="29"/>
      <c r="D199" s="22">
        <f>IF(C199="",0,VLOOKUP(C199,Přehled!$A$6:$F$201,6,FALSE))</f>
        <v>0</v>
      </c>
      <c r="E199" s="123"/>
      <c r="F199" s="23">
        <f t="shared" si="3"/>
        <v>0</v>
      </c>
    </row>
    <row r="200" spans="2:6" ht="15" customHeight="1" thickBot="1">
      <c r="B200" s="30"/>
      <c r="C200" s="31"/>
      <c r="D200" s="24">
        <f>IF(C200="",0,VLOOKUP(C200,Přehled!$A$6:$F$201,6,FALSE))</f>
        <v>0</v>
      </c>
      <c r="E200" s="124"/>
      <c r="F200" s="25">
        <f t="shared" si="3"/>
        <v>0</v>
      </c>
    </row>
    <row r="201" spans="2:6" ht="13.5" thickBot="1"/>
    <row r="202" spans="2:6" ht="20.100000000000001" customHeight="1">
      <c r="B202" s="146" t="s">
        <v>223</v>
      </c>
      <c r="E202" s="133" t="s">
        <v>5</v>
      </c>
      <c r="F202" s="129">
        <f>SUM(F4:F200)</f>
        <v>0</v>
      </c>
    </row>
    <row r="203" spans="2:6" ht="20.100000000000001" customHeight="1">
      <c r="E203" s="244" t="s">
        <v>215</v>
      </c>
      <c r="F203" s="245"/>
    </row>
    <row r="204" spans="2:6" ht="20.100000000000001" customHeight="1">
      <c r="E204" s="134" t="str">
        <f>'1. ZoR'!E204</f>
        <v>Stáže v rámci EU</v>
      </c>
      <c r="F204" s="130">
        <f>Přehled!Z205</f>
        <v>0</v>
      </c>
    </row>
    <row r="205" spans="2:6" ht="20.100000000000001" customHeight="1" thickBot="1">
      <c r="E205" s="135" t="str">
        <f>'1. ZoR'!E205</f>
        <v>Stáže mimo EU</v>
      </c>
      <c r="F205" s="131">
        <f>F202-F204</f>
        <v>0</v>
      </c>
    </row>
  </sheetData>
  <sheetProtection algorithmName="SHA-512" hashValue="ps9VtyYJC9x/PEqcmpm1E0AriyNaPK1dDQjXRwd5cQTn5Hdhcmd/QDZ7rifg+H+JZJHDT4O9PRR1fQk6sVQwdQ==" saltValue="xR4e92xCTeLZV9ICoqgaaA==" spinCount="100000" sheet="1" objects="1" scenarios="1"/>
  <mergeCells count="2">
    <mergeCell ref="B2:D2"/>
    <mergeCell ref="E203:F203"/>
  </mergeCells>
  <dataValidations count="1">
    <dataValidation type="whole" allowBlank="1" showInputMessage="1" showErrorMessage="1" sqref="E4:E200">
      <formula1>0</formula1>
      <formula2>9999999999</formula2>
    </dataValidation>
  </dataValidations>
  <hyperlinks>
    <hyperlink ref="B202" location="'6. ZoR'!B4" display="nahoru"/>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Přehled!$A$6:$A$201</xm:f>
          </x14:formula1>
          <xm:sqref>C4:C200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15OPMSMT0001-28-102441</_dlc_DocId>
    <_dlc_DocIdUrl xmlns="0104a4cd-1400-468e-be1b-c7aad71d7d5a">
      <Url>http://op.msmt.cz/_layouts/15/DocIdRedir.aspx?ID=15OPMSMT0001-28-102441</Url>
      <Description>15OPMSMT0001-28-102441</Description>
    </_dlc_DocIdUrl>
  </documentManagement>
</p:properties>
</file>

<file path=customXml/itemProps1.xml><?xml version="1.0" encoding="utf-8"?>
<ds:datastoreItem xmlns:ds="http://schemas.openxmlformats.org/officeDocument/2006/customXml" ds:itemID="{71D7AF3F-E819-40DA-9664-496EDF25DF39}"/>
</file>

<file path=customXml/itemProps2.xml><?xml version="1.0" encoding="utf-8"?>
<ds:datastoreItem xmlns:ds="http://schemas.openxmlformats.org/officeDocument/2006/customXml" ds:itemID="{A291422E-076D-4CE1-9DB3-11D502C9F0F5}"/>
</file>

<file path=customXml/itemProps3.xml><?xml version="1.0" encoding="utf-8"?>
<ds:datastoreItem xmlns:ds="http://schemas.openxmlformats.org/officeDocument/2006/customXml" ds:itemID="{21832014-D664-490A-9456-47485DBBB0CC}"/>
</file>

<file path=customXml/itemProps4.xml><?xml version="1.0" encoding="utf-8"?>
<ds:datastoreItem xmlns:ds="http://schemas.openxmlformats.org/officeDocument/2006/customXml" ds:itemID="{ADE41843-BAF5-4F5D-8B3B-D3F07D36E6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Úvod</vt:lpstr>
      <vt:lpstr>Přehled</vt:lpstr>
      <vt:lpstr>Data</vt:lpstr>
      <vt:lpstr>1. ZoR</vt:lpstr>
      <vt:lpstr>2. ZoR</vt:lpstr>
      <vt:lpstr>3. ZoR</vt:lpstr>
      <vt:lpstr>4. ZoR</vt:lpstr>
      <vt:lpstr>5. ZoR</vt:lpstr>
      <vt:lpstr>6. ZoR</vt:lpstr>
      <vt:lpstr>7. ZoR</vt:lpstr>
      <vt:lpstr>8. ZoR</vt:lpstr>
      <vt:lpstr>9. ZoR</vt:lpstr>
      <vt:lpstr>10. ZoR</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Vícha Jiří</dc:creator>
  <dc:description/>
  <cp:lastModifiedBy>Pešková Jitka</cp:lastModifiedBy>
  <dcterms:created xsi:type="dcterms:W3CDTF">2018-11-23T12:08:12Z</dcterms:created>
  <dcterms:modified xsi:type="dcterms:W3CDTF">2019-02-18T14:19:54Z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326a0230-b0fb-48ad-a7f5-7ca4e1398310</vt:lpwstr>
  </property>
</Properties>
</file>