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eslavskaj\Documents\uzivatel\2019\kalkulacky\praha\"/>
    </mc:Choice>
  </mc:AlternateContent>
  <workbookProtection workbookAlgorithmName="SHA-512" workbookHashValue="COFEyHNQQCRzpB+IA7vOVqtr8xP+bvcRlDTcARkILXYHKaVpuyD3974RwRWeoh6ZaGc6Gjh7+eCqEIWsCzsiQQ==" workbookSaltValue="2Dn/5Nxl8NfOvuQsIEjh5Q==" workbookSpinCount="100000" lockStructure="1"/>
  <bookViews>
    <workbookView xWindow="0" yWindow="0" windowWidth="21600" windowHeight="9885"/>
  </bookViews>
  <sheets>
    <sheet name="úvod" sheetId="33" r:id="rId1"/>
    <sheet name="učitel" sheetId="30" r:id="rId2"/>
    <sheet name="VŠ pedagog" sheetId="35" r:id="rId3"/>
    <sheet name="student" sheetId="34" r:id="rId4"/>
    <sheet name="data" sheetId="31" state="hidden" r:id="rId5"/>
  </sheets>
  <definedNames>
    <definedName name="_1.1.1">#REF!</definedName>
    <definedName name="cestovné">učitel!$H$7</definedName>
    <definedName name="cestovné1">učitel!#REF!</definedName>
    <definedName name="denní_počet_hodin">#REF!</definedName>
    <definedName name="dnyvtýdnu">#REF!</definedName>
    <definedName name="Stáž_1">učitel!#REF!</definedName>
    <definedName name="ubytování">učitel!#REF!</definedName>
    <definedName name="vyberte_z_možností">#REF!</definedName>
  </definedNames>
  <calcPr calcId="152511"/>
</workbook>
</file>

<file path=xl/calcChain.xml><?xml version="1.0" encoding="utf-8"?>
<calcChain xmlns="http://schemas.openxmlformats.org/spreadsheetml/2006/main">
  <c r="K56" i="30" l="1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51" i="35"/>
  <c r="K52" i="35"/>
  <c r="K53" i="35"/>
  <c r="K54" i="35"/>
  <c r="K55" i="35"/>
  <c r="K56" i="35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49" i="34"/>
  <c r="K50" i="34"/>
  <c r="K51" i="34"/>
  <c r="K52" i="34"/>
  <c r="K53" i="34"/>
  <c r="K54" i="34"/>
  <c r="K55" i="34"/>
  <c r="K56" i="34"/>
  <c r="K57" i="34"/>
  <c r="K58" i="34"/>
  <c r="K59" i="34"/>
  <c r="K60" i="34"/>
  <c r="K68" i="34"/>
  <c r="K69" i="34"/>
  <c r="K70" i="34"/>
  <c r="K71" i="34"/>
  <c r="K72" i="34"/>
  <c r="K73" i="34"/>
  <c r="K74" i="34"/>
  <c r="K75" i="34"/>
  <c r="K76" i="34"/>
  <c r="K77" i="34"/>
  <c r="K78" i="34"/>
  <c r="K79" i="34"/>
  <c r="K80" i="34"/>
  <c r="K81" i="34"/>
  <c r="K82" i="34"/>
  <c r="K83" i="34"/>
  <c r="K84" i="34"/>
  <c r="K85" i="34"/>
  <c r="K86" i="34"/>
  <c r="K87" i="34"/>
  <c r="K88" i="34"/>
  <c r="K89" i="34"/>
  <c r="K90" i="34"/>
  <c r="K91" i="34"/>
  <c r="K92" i="34"/>
  <c r="K93" i="34"/>
  <c r="K94" i="34"/>
  <c r="K95" i="34"/>
  <c r="K96" i="34"/>
  <c r="K97" i="34"/>
  <c r="K98" i="34"/>
  <c r="K99" i="34"/>
  <c r="K100" i="34"/>
  <c r="K101" i="34"/>
  <c r="K102" i="34"/>
  <c r="K103" i="34"/>
  <c r="K104" i="34"/>
  <c r="K105" i="34"/>
  <c r="K106" i="34"/>
  <c r="D7" i="34" l="1"/>
  <c r="G7" i="34"/>
  <c r="D8" i="34"/>
  <c r="G8" i="34"/>
  <c r="D9" i="34"/>
  <c r="G9" i="34" s="1"/>
  <c r="D10" i="34"/>
  <c r="G10" i="34" s="1"/>
  <c r="D11" i="34"/>
  <c r="G11" i="34"/>
  <c r="D12" i="34"/>
  <c r="G12" i="34"/>
  <c r="D13" i="34"/>
  <c r="G13" i="34"/>
  <c r="D14" i="34"/>
  <c r="G14" i="34"/>
  <c r="D15" i="34"/>
  <c r="G15" i="34"/>
  <c r="D16" i="34"/>
  <c r="G16" i="34"/>
  <c r="D17" i="34"/>
  <c r="G17" i="34"/>
  <c r="D18" i="34"/>
  <c r="G18" i="34"/>
  <c r="D19" i="34"/>
  <c r="G19" i="34"/>
  <c r="D20" i="34"/>
  <c r="G20" i="34"/>
  <c r="D21" i="34"/>
  <c r="G21" i="34"/>
  <c r="D22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87" i="34"/>
  <c r="G88" i="34"/>
  <c r="G89" i="34"/>
  <c r="G90" i="34"/>
  <c r="G91" i="34"/>
  <c r="G92" i="34"/>
  <c r="G93" i="34"/>
  <c r="G94" i="34"/>
  <c r="G95" i="34"/>
  <c r="G96" i="34"/>
  <c r="G97" i="34"/>
  <c r="G98" i="34"/>
  <c r="G99" i="34"/>
  <c r="G100" i="34"/>
  <c r="G101" i="34"/>
  <c r="G102" i="34"/>
  <c r="G103" i="34"/>
  <c r="G104" i="34"/>
  <c r="G105" i="34"/>
  <c r="G106" i="34"/>
  <c r="D104" i="34" l="1"/>
  <c r="I104" i="34" s="1"/>
  <c r="I103" i="34"/>
  <c r="D103" i="34"/>
  <c r="I102" i="34"/>
  <c r="D102" i="34"/>
  <c r="D101" i="34"/>
  <c r="I101" i="34" s="1"/>
  <c r="I69" i="34"/>
  <c r="D69" i="34"/>
  <c r="I68" i="34"/>
  <c r="D68" i="34"/>
  <c r="D67" i="34"/>
  <c r="D66" i="34"/>
  <c r="G66" i="34" s="1"/>
  <c r="D65" i="34"/>
  <c r="G65" i="34" s="1"/>
  <c r="D64" i="34"/>
  <c r="G64" i="34" s="1"/>
  <c r="D63" i="34"/>
  <c r="D62" i="34"/>
  <c r="G62" i="34" s="1"/>
  <c r="D61" i="34"/>
  <c r="G61" i="34" s="1"/>
  <c r="I60" i="34"/>
  <c r="D60" i="34"/>
  <c r="D59" i="34"/>
  <c r="I59" i="34" s="1"/>
  <c r="D58" i="34"/>
  <c r="I57" i="34"/>
  <c r="D57" i="34"/>
  <c r="I56" i="34"/>
  <c r="D56" i="34"/>
  <c r="D55" i="34"/>
  <c r="I55" i="34" s="1"/>
  <c r="D54" i="34"/>
  <c r="I53" i="34"/>
  <c r="D53" i="34"/>
  <c r="I52" i="34"/>
  <c r="D52" i="34"/>
  <c r="D51" i="34"/>
  <c r="I51" i="34" s="1"/>
  <c r="D50" i="34"/>
  <c r="I49" i="34"/>
  <c r="D49" i="34"/>
  <c r="I48" i="34"/>
  <c r="D48" i="34"/>
  <c r="D47" i="34"/>
  <c r="D46" i="34"/>
  <c r="I46" i="34" s="1"/>
  <c r="I45" i="34"/>
  <c r="D45" i="34"/>
  <c r="I44" i="34"/>
  <c r="J44" i="34" s="1"/>
  <c r="D44" i="34"/>
  <c r="D43" i="34"/>
  <c r="D42" i="34"/>
  <c r="I42" i="34" s="1"/>
  <c r="I41" i="34"/>
  <c r="D41" i="34"/>
  <c r="I40" i="34"/>
  <c r="D40" i="34"/>
  <c r="D39" i="34"/>
  <c r="I105" i="34"/>
  <c r="D105" i="34"/>
  <c r="D100" i="34"/>
  <c r="D99" i="34"/>
  <c r="I99" i="34" s="1"/>
  <c r="I98" i="34"/>
  <c r="D98" i="34"/>
  <c r="I97" i="34"/>
  <c r="D97" i="34"/>
  <c r="D96" i="34"/>
  <c r="D95" i="34"/>
  <c r="I95" i="34" s="1"/>
  <c r="I94" i="34"/>
  <c r="D94" i="34"/>
  <c r="I93" i="34"/>
  <c r="D93" i="34"/>
  <c r="D92" i="34"/>
  <c r="D91" i="34"/>
  <c r="I91" i="34" s="1"/>
  <c r="I90" i="34"/>
  <c r="D90" i="34"/>
  <c r="I89" i="34"/>
  <c r="D89" i="34"/>
  <c r="D88" i="34"/>
  <c r="D87" i="34"/>
  <c r="I87" i="34" s="1"/>
  <c r="I86" i="34"/>
  <c r="D86" i="34"/>
  <c r="I85" i="34"/>
  <c r="D85" i="34"/>
  <c r="D84" i="34"/>
  <c r="D83" i="34"/>
  <c r="I83" i="34" s="1"/>
  <c r="I82" i="34"/>
  <c r="D82" i="34"/>
  <c r="I81" i="34"/>
  <c r="D81" i="34"/>
  <c r="D80" i="34"/>
  <c r="D79" i="34"/>
  <c r="I79" i="34" s="1"/>
  <c r="I78" i="34"/>
  <c r="D78" i="34"/>
  <c r="I77" i="34"/>
  <c r="D77" i="34"/>
  <c r="D76" i="34"/>
  <c r="D75" i="34"/>
  <c r="I75" i="34" s="1"/>
  <c r="I74" i="34"/>
  <c r="D74" i="34"/>
  <c r="I73" i="34"/>
  <c r="D73" i="34"/>
  <c r="D72" i="34"/>
  <c r="D71" i="34"/>
  <c r="I71" i="34" s="1"/>
  <c r="D70" i="34"/>
  <c r="I70" i="34" s="1"/>
  <c r="I38" i="34"/>
  <c r="D38" i="34"/>
  <c r="I37" i="34"/>
  <c r="D37" i="34"/>
  <c r="D36" i="34"/>
  <c r="I36" i="34" s="1"/>
  <c r="D35" i="34"/>
  <c r="I35" i="34" s="1"/>
  <c r="I34" i="34"/>
  <c r="D34" i="34"/>
  <c r="I33" i="34"/>
  <c r="D33" i="34"/>
  <c r="D32" i="34"/>
  <c r="I32" i="34" s="1"/>
  <c r="D31" i="34"/>
  <c r="I31" i="34" s="1"/>
  <c r="I30" i="34"/>
  <c r="D30" i="34"/>
  <c r="I29" i="34"/>
  <c r="D29" i="34"/>
  <c r="D28" i="34"/>
  <c r="I28" i="34" s="1"/>
  <c r="D27" i="34"/>
  <c r="I27" i="34" s="1"/>
  <c r="I26" i="34"/>
  <c r="D26" i="34"/>
  <c r="I25" i="34"/>
  <c r="D25" i="34"/>
  <c r="D24" i="34"/>
  <c r="I24" i="34" s="1"/>
  <c r="I23" i="34"/>
  <c r="D23" i="34"/>
  <c r="I21" i="34"/>
  <c r="I20" i="34"/>
  <c r="I19" i="34"/>
  <c r="I17" i="34"/>
  <c r="I16" i="34"/>
  <c r="I55" i="35"/>
  <c r="D55" i="35"/>
  <c r="E55" i="35" s="1"/>
  <c r="I54" i="35"/>
  <c r="G54" i="35"/>
  <c r="E54" i="35"/>
  <c r="D54" i="35"/>
  <c r="I53" i="35"/>
  <c r="D53" i="35"/>
  <c r="G53" i="35" s="1"/>
  <c r="I52" i="35"/>
  <c r="G52" i="35"/>
  <c r="E52" i="35"/>
  <c r="D52" i="35"/>
  <c r="I51" i="35"/>
  <c r="D51" i="35"/>
  <c r="G51" i="35" s="1"/>
  <c r="I50" i="35"/>
  <c r="G50" i="35"/>
  <c r="E50" i="35"/>
  <c r="D50" i="35"/>
  <c r="I49" i="35"/>
  <c r="D49" i="35"/>
  <c r="E49" i="35" s="1"/>
  <c r="I48" i="35"/>
  <c r="G48" i="35"/>
  <c r="E48" i="35"/>
  <c r="D48" i="35"/>
  <c r="I47" i="35"/>
  <c r="D47" i="35"/>
  <c r="E47" i="35" s="1"/>
  <c r="I46" i="35"/>
  <c r="G46" i="35"/>
  <c r="E46" i="35"/>
  <c r="D46" i="35"/>
  <c r="I45" i="35"/>
  <c r="D45" i="35"/>
  <c r="E45" i="35" s="1"/>
  <c r="I44" i="35"/>
  <c r="G44" i="35"/>
  <c r="E44" i="35"/>
  <c r="D44" i="35"/>
  <c r="I43" i="35"/>
  <c r="D43" i="35"/>
  <c r="E43" i="35" s="1"/>
  <c r="G42" i="35"/>
  <c r="D42" i="35"/>
  <c r="E42" i="35" s="1"/>
  <c r="D41" i="35"/>
  <c r="I41" i="35" s="1"/>
  <c r="G40" i="35"/>
  <c r="D40" i="35"/>
  <c r="E40" i="35" s="1"/>
  <c r="D39" i="35"/>
  <c r="I39" i="35" s="1"/>
  <c r="G38" i="35"/>
  <c r="D38" i="35"/>
  <c r="E38" i="35" s="1"/>
  <c r="D37" i="35"/>
  <c r="I37" i="35" s="1"/>
  <c r="G36" i="35"/>
  <c r="D36" i="35"/>
  <c r="E36" i="35" s="1"/>
  <c r="D35" i="35"/>
  <c r="I35" i="35" s="1"/>
  <c r="D34" i="35"/>
  <c r="E34" i="35" s="1"/>
  <c r="D33" i="35"/>
  <c r="I33" i="35" s="1"/>
  <c r="G32" i="35"/>
  <c r="D32" i="35"/>
  <c r="E32" i="35" s="1"/>
  <c r="D31" i="35"/>
  <c r="I31" i="35" s="1"/>
  <c r="G30" i="35"/>
  <c r="D30" i="35"/>
  <c r="E30" i="35" s="1"/>
  <c r="D29" i="35"/>
  <c r="I29" i="35" s="1"/>
  <c r="G28" i="35"/>
  <c r="D28" i="35"/>
  <c r="E28" i="35" s="1"/>
  <c r="D27" i="35"/>
  <c r="I27" i="35" s="1"/>
  <c r="G26" i="35"/>
  <c r="D26" i="35"/>
  <c r="E26" i="35" s="1"/>
  <c r="D25" i="35"/>
  <c r="I25" i="35" s="1"/>
  <c r="I24" i="35"/>
  <c r="G24" i="35"/>
  <c r="D24" i="35"/>
  <c r="E24" i="35" s="1"/>
  <c r="D23" i="35"/>
  <c r="I23" i="35" s="1"/>
  <c r="I22" i="35"/>
  <c r="G22" i="35"/>
  <c r="D22" i="35"/>
  <c r="E22" i="35" s="1"/>
  <c r="D21" i="35"/>
  <c r="I21" i="35" s="1"/>
  <c r="I20" i="35"/>
  <c r="G20" i="35"/>
  <c r="D20" i="35"/>
  <c r="E20" i="35" s="1"/>
  <c r="D19" i="35"/>
  <c r="I19" i="35" s="1"/>
  <c r="I18" i="35"/>
  <c r="G18" i="35"/>
  <c r="D18" i="35"/>
  <c r="E18" i="35" s="1"/>
  <c r="D17" i="35"/>
  <c r="I17" i="35" s="1"/>
  <c r="I16" i="35"/>
  <c r="G16" i="35"/>
  <c r="D16" i="35"/>
  <c r="E16" i="35" s="1"/>
  <c r="D55" i="30"/>
  <c r="E55" i="30" s="1"/>
  <c r="I54" i="30"/>
  <c r="D54" i="30"/>
  <c r="E54" i="30" s="1"/>
  <c r="G53" i="30"/>
  <c r="E53" i="30"/>
  <c r="D53" i="30"/>
  <c r="I53" i="30" s="1"/>
  <c r="I52" i="30"/>
  <c r="D52" i="30"/>
  <c r="E52" i="30" s="1"/>
  <c r="G51" i="30"/>
  <c r="E51" i="30"/>
  <c r="D51" i="30"/>
  <c r="I51" i="30" s="1"/>
  <c r="I50" i="30"/>
  <c r="D50" i="30"/>
  <c r="E50" i="30" s="1"/>
  <c r="G49" i="30"/>
  <c r="E49" i="30"/>
  <c r="D49" i="30"/>
  <c r="I49" i="30" s="1"/>
  <c r="I48" i="30"/>
  <c r="D48" i="30"/>
  <c r="E48" i="30" s="1"/>
  <c r="D47" i="30"/>
  <c r="I47" i="30" s="1"/>
  <c r="I46" i="30"/>
  <c r="D46" i="30"/>
  <c r="E46" i="30" s="1"/>
  <c r="G45" i="30"/>
  <c r="E45" i="30"/>
  <c r="D45" i="30"/>
  <c r="I45" i="30" s="1"/>
  <c r="I44" i="30"/>
  <c r="D44" i="30"/>
  <c r="E44" i="30" s="1"/>
  <c r="G43" i="30"/>
  <c r="E43" i="30"/>
  <c r="D43" i="30"/>
  <c r="I43" i="30" s="1"/>
  <c r="I42" i="30"/>
  <c r="D42" i="30"/>
  <c r="E42" i="30" s="1"/>
  <c r="G41" i="30"/>
  <c r="E41" i="30"/>
  <c r="D41" i="30"/>
  <c r="I41" i="30" s="1"/>
  <c r="I40" i="30"/>
  <c r="D40" i="30"/>
  <c r="E40" i="30" s="1"/>
  <c r="G39" i="30"/>
  <c r="E39" i="30"/>
  <c r="D39" i="30"/>
  <c r="I39" i="30" s="1"/>
  <c r="I38" i="30"/>
  <c r="D38" i="30"/>
  <c r="E38" i="30" s="1"/>
  <c r="G37" i="30"/>
  <c r="E37" i="30"/>
  <c r="D37" i="30"/>
  <c r="I37" i="30" s="1"/>
  <c r="I36" i="30"/>
  <c r="D36" i="30"/>
  <c r="E36" i="30" s="1"/>
  <c r="G35" i="30"/>
  <c r="E35" i="30"/>
  <c r="D35" i="30"/>
  <c r="I35" i="30" s="1"/>
  <c r="I34" i="30"/>
  <c r="D34" i="30"/>
  <c r="E34" i="30" s="1"/>
  <c r="G33" i="30"/>
  <c r="E33" i="30"/>
  <c r="D33" i="30"/>
  <c r="I33" i="30" s="1"/>
  <c r="I32" i="30"/>
  <c r="D32" i="30"/>
  <c r="E32" i="30" s="1"/>
  <c r="D31" i="30"/>
  <c r="I31" i="30" s="1"/>
  <c r="I29" i="30"/>
  <c r="D29" i="30"/>
  <c r="E29" i="30" s="1"/>
  <c r="G28" i="30"/>
  <c r="E28" i="30"/>
  <c r="D28" i="30"/>
  <c r="I28" i="30" s="1"/>
  <c r="I27" i="30"/>
  <c r="D27" i="30"/>
  <c r="E27" i="30" s="1"/>
  <c r="G26" i="30"/>
  <c r="E26" i="30"/>
  <c r="D26" i="30"/>
  <c r="I26" i="30" s="1"/>
  <c r="I25" i="30"/>
  <c r="D25" i="30"/>
  <c r="E25" i="30" s="1"/>
  <c r="G24" i="30"/>
  <c r="E24" i="30"/>
  <c r="D24" i="30"/>
  <c r="I24" i="30" s="1"/>
  <c r="I23" i="30"/>
  <c r="D23" i="30"/>
  <c r="E23" i="30" s="1"/>
  <c r="G22" i="30"/>
  <c r="E22" i="30"/>
  <c r="D22" i="30"/>
  <c r="I22" i="30" s="1"/>
  <c r="I21" i="30"/>
  <c r="D21" i="30"/>
  <c r="E21" i="30" s="1"/>
  <c r="G20" i="30"/>
  <c r="E20" i="30"/>
  <c r="D20" i="30"/>
  <c r="I20" i="30" s="1"/>
  <c r="I19" i="30"/>
  <c r="D19" i="30"/>
  <c r="E19" i="30" s="1"/>
  <c r="G18" i="30"/>
  <c r="E18" i="30"/>
  <c r="D18" i="30"/>
  <c r="I18" i="30" s="1"/>
  <c r="I17" i="30"/>
  <c r="D17" i="30"/>
  <c r="E17" i="30" s="1"/>
  <c r="G16" i="30"/>
  <c r="E16" i="30"/>
  <c r="D16" i="30"/>
  <c r="I16" i="30" s="1"/>
  <c r="I15" i="30"/>
  <c r="D15" i="30"/>
  <c r="E15" i="30" s="1"/>
  <c r="I61" i="34" l="1"/>
  <c r="I64" i="34"/>
  <c r="K64" i="34" s="1"/>
  <c r="I67" i="34"/>
  <c r="G67" i="34"/>
  <c r="K65" i="34"/>
  <c r="I63" i="34"/>
  <c r="G63" i="34"/>
  <c r="I65" i="34"/>
  <c r="K61" i="34"/>
  <c r="J102" i="34"/>
  <c r="J33" i="34"/>
  <c r="J46" i="35"/>
  <c r="J50" i="35"/>
  <c r="J54" i="35"/>
  <c r="J45" i="30"/>
  <c r="J44" i="35"/>
  <c r="J48" i="35"/>
  <c r="J86" i="34"/>
  <c r="J103" i="34"/>
  <c r="J16" i="34"/>
  <c r="J20" i="34"/>
  <c r="J74" i="34"/>
  <c r="J90" i="34"/>
  <c r="J104" i="34"/>
  <c r="J40" i="34"/>
  <c r="I39" i="34"/>
  <c r="I47" i="34"/>
  <c r="J56" i="34"/>
  <c r="J61" i="34"/>
  <c r="J49" i="34"/>
  <c r="I58" i="34"/>
  <c r="J60" i="34"/>
  <c r="J65" i="34"/>
  <c r="J48" i="34"/>
  <c r="J53" i="34"/>
  <c r="I62" i="34"/>
  <c r="K62" i="34" s="1"/>
  <c r="J69" i="34"/>
  <c r="J25" i="34"/>
  <c r="I43" i="34"/>
  <c r="I54" i="34"/>
  <c r="J78" i="34"/>
  <c r="J94" i="34"/>
  <c r="J41" i="34"/>
  <c r="J45" i="34"/>
  <c r="I50" i="34"/>
  <c r="J52" i="34"/>
  <c r="J57" i="34"/>
  <c r="I66" i="34"/>
  <c r="K66" i="34" s="1"/>
  <c r="J68" i="34"/>
  <c r="J82" i="34"/>
  <c r="J98" i="34"/>
  <c r="J93" i="34"/>
  <c r="J73" i="34"/>
  <c r="J89" i="34"/>
  <c r="J85" i="34"/>
  <c r="J105" i="34"/>
  <c r="J77" i="34"/>
  <c r="J81" i="34"/>
  <c r="J97" i="34"/>
  <c r="I72" i="34"/>
  <c r="I76" i="34"/>
  <c r="I80" i="34"/>
  <c r="J80" i="34" s="1"/>
  <c r="I84" i="34"/>
  <c r="J84" i="34" s="1"/>
  <c r="I88" i="34"/>
  <c r="I92" i="34"/>
  <c r="J92" i="34" s="1"/>
  <c r="I96" i="34"/>
  <c r="I100" i="34"/>
  <c r="J29" i="34"/>
  <c r="J37" i="34"/>
  <c r="J26" i="34"/>
  <c r="J30" i="34"/>
  <c r="J34" i="34"/>
  <c r="J38" i="34"/>
  <c r="J27" i="34"/>
  <c r="J31" i="34"/>
  <c r="J35" i="34"/>
  <c r="J70" i="34"/>
  <c r="J23" i="34"/>
  <c r="I18" i="34"/>
  <c r="J18" i="34" s="1"/>
  <c r="I22" i="34"/>
  <c r="E51" i="35"/>
  <c r="E53" i="35"/>
  <c r="G43" i="35"/>
  <c r="J43" i="35" s="1"/>
  <c r="G45" i="35"/>
  <c r="G47" i="35"/>
  <c r="G49" i="35"/>
  <c r="J52" i="35"/>
  <c r="G55" i="35"/>
  <c r="G34" i="35"/>
  <c r="E25" i="35"/>
  <c r="I26" i="35"/>
  <c r="E27" i="35"/>
  <c r="I28" i="35"/>
  <c r="E29" i="35"/>
  <c r="I30" i="35"/>
  <c r="E31" i="35"/>
  <c r="I32" i="35"/>
  <c r="E33" i="35"/>
  <c r="I34" i="35"/>
  <c r="E35" i="35"/>
  <c r="I36" i="35"/>
  <c r="E37" i="35"/>
  <c r="I38" i="35"/>
  <c r="E39" i="35"/>
  <c r="I40" i="35"/>
  <c r="E41" i="35"/>
  <c r="I42" i="35"/>
  <c r="G25" i="35"/>
  <c r="G27" i="35"/>
  <c r="G29" i="35"/>
  <c r="G31" i="35"/>
  <c r="G33" i="35"/>
  <c r="G35" i="35"/>
  <c r="G37" i="35"/>
  <c r="G39" i="35"/>
  <c r="G41" i="35"/>
  <c r="J16" i="35"/>
  <c r="J18" i="35"/>
  <c r="J20" i="35"/>
  <c r="J22" i="35"/>
  <c r="J24" i="35"/>
  <c r="E17" i="35"/>
  <c r="E19" i="35"/>
  <c r="E21" i="35"/>
  <c r="E23" i="35"/>
  <c r="G17" i="35"/>
  <c r="G19" i="35"/>
  <c r="G21" i="35"/>
  <c r="G23" i="35"/>
  <c r="E47" i="30"/>
  <c r="G47" i="30"/>
  <c r="G31" i="30"/>
  <c r="E31" i="30"/>
  <c r="G55" i="30"/>
  <c r="I55" i="30"/>
  <c r="J49" i="30"/>
  <c r="J35" i="30"/>
  <c r="J28" i="30"/>
  <c r="G32" i="30"/>
  <c r="J33" i="30"/>
  <c r="G34" i="30"/>
  <c r="G36" i="30"/>
  <c r="J36" i="30" s="1"/>
  <c r="J37" i="30"/>
  <c r="G38" i="30"/>
  <c r="J38" i="30" s="1"/>
  <c r="J39" i="30"/>
  <c r="G40" i="30"/>
  <c r="J40" i="30" s="1"/>
  <c r="J41" i="30"/>
  <c r="G42" i="30"/>
  <c r="J42" i="30" s="1"/>
  <c r="J43" i="30"/>
  <c r="G44" i="30"/>
  <c r="J44" i="30" s="1"/>
  <c r="G46" i="30"/>
  <c r="G48" i="30"/>
  <c r="J48" i="30" s="1"/>
  <c r="G50" i="30"/>
  <c r="J51" i="30"/>
  <c r="G52" i="30"/>
  <c r="J52" i="30" s="1"/>
  <c r="J53" i="30"/>
  <c r="G54" i="30"/>
  <c r="J24" i="30"/>
  <c r="J20" i="30"/>
  <c r="G21" i="30"/>
  <c r="J22" i="30"/>
  <c r="G23" i="30"/>
  <c r="J23" i="30" s="1"/>
  <c r="G25" i="30"/>
  <c r="J26" i="30"/>
  <c r="G27" i="30"/>
  <c r="J27" i="30" s="1"/>
  <c r="G29" i="30"/>
  <c r="J29" i="30" s="1"/>
  <c r="J16" i="30"/>
  <c r="G15" i="30"/>
  <c r="G17" i="30"/>
  <c r="J17" i="30" s="1"/>
  <c r="J18" i="30"/>
  <c r="G19" i="30"/>
  <c r="C43" i="31"/>
  <c r="J64" i="34" l="1"/>
  <c r="K63" i="34"/>
  <c r="K67" i="34"/>
  <c r="J34" i="35"/>
  <c r="J47" i="35"/>
  <c r="J47" i="30"/>
  <c r="J49" i="35"/>
  <c r="J31" i="30"/>
  <c r="J19" i="34"/>
  <c r="J100" i="34"/>
  <c r="J101" i="34"/>
  <c r="J67" i="34"/>
  <c r="J62" i="34"/>
  <c r="J47" i="34"/>
  <c r="J63" i="34"/>
  <c r="J51" i="34"/>
  <c r="J58" i="34"/>
  <c r="J59" i="34"/>
  <c r="J50" i="34"/>
  <c r="J54" i="34"/>
  <c r="J46" i="34"/>
  <c r="J39" i="34"/>
  <c r="J66" i="34"/>
  <c r="J43" i="34"/>
  <c r="J55" i="34"/>
  <c r="J42" i="34"/>
  <c r="J71" i="34"/>
  <c r="J99" i="34"/>
  <c r="J83" i="34"/>
  <c r="J87" i="34"/>
  <c r="J76" i="34"/>
  <c r="J72" i="34"/>
  <c r="J96" i="34"/>
  <c r="J88" i="34"/>
  <c r="J95" i="34"/>
  <c r="J91" i="34"/>
  <c r="J79" i="34"/>
  <c r="J75" i="34"/>
  <c r="J36" i="34"/>
  <c r="J28" i="34"/>
  <c r="J32" i="34"/>
  <c r="J24" i="34"/>
  <c r="J21" i="34"/>
  <c r="J17" i="34"/>
  <c r="J22" i="34"/>
  <c r="J32" i="35"/>
  <c r="J51" i="35"/>
  <c r="J45" i="35"/>
  <c r="J55" i="35"/>
  <c r="J36" i="35"/>
  <c r="J53" i="35"/>
  <c r="J38" i="35"/>
  <c r="J41" i="35"/>
  <c r="J37" i="35"/>
  <c r="J33" i="35"/>
  <c r="J29" i="35"/>
  <c r="J25" i="35"/>
  <c r="J40" i="35"/>
  <c r="J42" i="35"/>
  <c r="J26" i="35"/>
  <c r="J28" i="35"/>
  <c r="J30" i="35"/>
  <c r="J39" i="35"/>
  <c r="J35" i="35"/>
  <c r="J31" i="35"/>
  <c r="J27" i="35"/>
  <c r="J19" i="35"/>
  <c r="J17" i="35"/>
  <c r="J23" i="35"/>
  <c r="J21" i="35"/>
  <c r="J46" i="30"/>
  <c r="J55" i="30"/>
  <c r="J32" i="30"/>
  <c r="J50" i="30"/>
  <c r="J54" i="30"/>
  <c r="J34" i="30"/>
  <c r="J25" i="30"/>
  <c r="J21" i="30"/>
  <c r="J15" i="30"/>
  <c r="J19" i="30"/>
  <c r="C57" i="35"/>
  <c r="D56" i="35"/>
  <c r="G56" i="35" s="1"/>
  <c r="D15" i="35"/>
  <c r="I15" i="35" s="1"/>
  <c r="D14" i="35"/>
  <c r="I14" i="35" s="1"/>
  <c r="D13" i="35"/>
  <c r="E13" i="35" s="1"/>
  <c r="D12" i="35"/>
  <c r="G12" i="35" s="1"/>
  <c r="D11" i="35"/>
  <c r="I11" i="35" s="1"/>
  <c r="D10" i="35"/>
  <c r="E10" i="35" s="1"/>
  <c r="D9" i="35"/>
  <c r="E9" i="35" s="1"/>
  <c r="D8" i="35"/>
  <c r="D7" i="35"/>
  <c r="C107" i="34"/>
  <c r="D106" i="34"/>
  <c r="I106" i="34" s="1"/>
  <c r="I15" i="34"/>
  <c r="I12" i="34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4" i="31"/>
  <c r="I11" i="34" l="1"/>
  <c r="J11" i="34" s="1"/>
  <c r="I13" i="34"/>
  <c r="J12" i="34"/>
  <c r="J106" i="34"/>
  <c r="E14" i="35"/>
  <c r="I12" i="35"/>
  <c r="G14" i="35"/>
  <c r="I56" i="35"/>
  <c r="D57" i="35"/>
  <c r="G30" i="33" s="1"/>
  <c r="I13" i="35"/>
  <c r="D107" i="34"/>
  <c r="G31" i="33" s="1"/>
  <c r="E11" i="35"/>
  <c r="E15" i="35"/>
  <c r="E8" i="35"/>
  <c r="E7" i="35"/>
  <c r="G11" i="35"/>
  <c r="E12" i="35"/>
  <c r="G15" i="35"/>
  <c r="E56" i="35"/>
  <c r="C4" i="31"/>
  <c r="C5" i="31"/>
  <c r="C6" i="31"/>
  <c r="C7" i="31"/>
  <c r="C8" i="31"/>
  <c r="G13" i="35" s="1"/>
  <c r="C9" i="31"/>
  <c r="C10" i="31"/>
  <c r="G10" i="35" s="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" i="31"/>
  <c r="C36" i="31"/>
  <c r="I7" i="34" s="1"/>
  <c r="K7" i="34" s="1"/>
  <c r="C37" i="31"/>
  <c r="I14" i="34" s="1"/>
  <c r="C38" i="31"/>
  <c r="C39" i="31"/>
  <c r="C35" i="31"/>
  <c r="C57" i="30"/>
  <c r="J15" i="34" l="1"/>
  <c r="J13" i="34"/>
  <c r="J14" i="34"/>
  <c r="J12" i="35"/>
  <c r="J15" i="35"/>
  <c r="J11" i="35"/>
  <c r="J56" i="35"/>
  <c r="J14" i="35"/>
  <c r="J7" i="34"/>
  <c r="J13" i="35"/>
  <c r="G7" i="35"/>
  <c r="I8" i="34"/>
  <c r="I10" i="35"/>
  <c r="K10" i="35" s="1"/>
  <c r="I10" i="34"/>
  <c r="K10" i="34" s="1"/>
  <c r="I7" i="35"/>
  <c r="G8" i="35"/>
  <c r="I9" i="34"/>
  <c r="I9" i="35"/>
  <c r="G9" i="35"/>
  <c r="I8" i="35"/>
  <c r="D8" i="30"/>
  <c r="E8" i="30" s="1"/>
  <c r="D9" i="30"/>
  <c r="E9" i="30" s="1"/>
  <c r="D10" i="30"/>
  <c r="E10" i="30" s="1"/>
  <c r="D11" i="30"/>
  <c r="E11" i="30" s="1"/>
  <c r="D12" i="30"/>
  <c r="E12" i="30" s="1"/>
  <c r="D13" i="30"/>
  <c r="E13" i="30" s="1"/>
  <c r="D14" i="30"/>
  <c r="E14" i="30" s="1"/>
  <c r="D30" i="30"/>
  <c r="E30" i="30" s="1"/>
  <c r="D56" i="30"/>
  <c r="E56" i="30" s="1"/>
  <c r="D7" i="30"/>
  <c r="J9" i="34" l="1"/>
  <c r="K9" i="34"/>
  <c r="K7" i="35"/>
  <c r="J8" i="34"/>
  <c r="K8" i="34" s="1"/>
  <c r="J8" i="35"/>
  <c r="K8" i="35" s="1"/>
  <c r="J7" i="35"/>
  <c r="J10" i="35"/>
  <c r="J9" i="35"/>
  <c r="K9" i="35" s="1"/>
  <c r="J10" i="34"/>
  <c r="E7" i="30"/>
  <c r="D57" i="30"/>
  <c r="G29" i="33" s="1"/>
  <c r="G13" i="30"/>
  <c r="G9" i="30"/>
  <c r="G30" i="30"/>
  <c r="G11" i="30"/>
  <c r="G14" i="30"/>
  <c r="G10" i="30"/>
  <c r="G56" i="30"/>
  <c r="G12" i="30"/>
  <c r="G8" i="30"/>
  <c r="I7" i="30"/>
  <c r="G7" i="30"/>
  <c r="I14" i="30"/>
  <c r="I10" i="30"/>
  <c r="I56" i="30"/>
  <c r="I12" i="30"/>
  <c r="I8" i="30"/>
  <c r="I30" i="30"/>
  <c r="I11" i="30"/>
  <c r="I13" i="30"/>
  <c r="I9" i="30"/>
  <c r="J10" i="30" l="1"/>
  <c r="J14" i="30"/>
  <c r="J13" i="30"/>
  <c r="J56" i="30"/>
  <c r="J30" i="30"/>
  <c r="J11" i="30"/>
  <c r="J12" i="30"/>
  <c r="J9" i="30"/>
  <c r="J8" i="30"/>
  <c r="J7" i="30"/>
  <c r="K7" i="30" s="1"/>
  <c r="K107" i="34"/>
  <c r="K31" i="33" s="1"/>
  <c r="K57" i="35"/>
  <c r="K30" i="33" s="1"/>
  <c r="G33" i="33"/>
  <c r="K57" i="30" l="1"/>
  <c r="K29" i="33" s="1"/>
  <c r="K33" i="33" s="1"/>
</calcChain>
</file>

<file path=xl/sharedStrings.xml><?xml version="1.0" encoding="utf-8"?>
<sst xmlns="http://schemas.openxmlformats.org/spreadsheetml/2006/main" count="719" uniqueCount="291">
  <si>
    <t>ubytování</t>
  </si>
  <si>
    <t>cestovné</t>
  </si>
  <si>
    <t>10 až 99 km</t>
  </si>
  <si>
    <t>2 000 až 2 999 km</t>
  </si>
  <si>
    <t>500 až 1 999 km</t>
  </si>
  <si>
    <t>100 až 499 km</t>
  </si>
  <si>
    <t>Cestovné (náklady na zpáteční jízdenku/ letenku)</t>
  </si>
  <si>
    <t>http://ec.europa.eu/programmes/erasmus-plus/resources/distance-calculator_en</t>
  </si>
  <si>
    <t>K A L K U L A Č K A   M O B I L I T</t>
  </si>
  <si>
    <t>POSTUP:</t>
  </si>
  <si>
    <t>1.</t>
  </si>
  <si>
    <t>2.</t>
  </si>
  <si>
    <t>3.</t>
  </si>
  <si>
    <t>V kalkulačce vyplňujte vždy pouze "BÍLÁ" pole.</t>
  </si>
  <si>
    <t>4.</t>
  </si>
  <si>
    <t>5.</t>
  </si>
  <si>
    <t>6.</t>
  </si>
  <si>
    <t>požadovaná částka</t>
  </si>
  <si>
    <t>Celkem</t>
  </si>
  <si>
    <t>SOUHRN MOBILIT:</t>
  </si>
  <si>
    <t>VŠ pedagogové</t>
  </si>
  <si>
    <t>studenti</t>
  </si>
  <si>
    <t>Dánsko</t>
  </si>
  <si>
    <t>Finsko</t>
  </si>
  <si>
    <t>Irsko</t>
  </si>
  <si>
    <t>Island</t>
  </si>
  <si>
    <t>Lucembursko</t>
  </si>
  <si>
    <t>Norsko</t>
  </si>
  <si>
    <t>Spojené Království</t>
  </si>
  <si>
    <t>Švédsko</t>
  </si>
  <si>
    <t>Belgie</t>
  </si>
  <si>
    <t>Francie</t>
  </si>
  <si>
    <t>Itálie</t>
  </si>
  <si>
    <t>Kypr</t>
  </si>
  <si>
    <t>Malta</t>
  </si>
  <si>
    <t>Německo</t>
  </si>
  <si>
    <t>Nizozemsko</t>
  </si>
  <si>
    <t>Portugalsko</t>
  </si>
  <si>
    <t>Rakousko</t>
  </si>
  <si>
    <t>Řecko</t>
  </si>
  <si>
    <t>Španělsko</t>
  </si>
  <si>
    <t>Bulharsko</t>
  </si>
  <si>
    <t>Estonsko</t>
  </si>
  <si>
    <t>Chorvatsko</t>
  </si>
  <si>
    <t>Litva</t>
  </si>
  <si>
    <t>Lotyšsko</t>
  </si>
  <si>
    <t>Maďarsko</t>
  </si>
  <si>
    <t>Polsko</t>
  </si>
  <si>
    <t>Rumunsko</t>
  </si>
  <si>
    <t>Slovensko</t>
  </si>
  <si>
    <t>Slovinsko</t>
  </si>
  <si>
    <t>Zahraniční mobility pro učitele MŠ, ZŠ, SŠ</t>
  </si>
  <si>
    <t>Celková částka za jednu mobilitu</t>
  </si>
  <si>
    <t>vyplňte počet dní mobility</t>
  </si>
  <si>
    <t>vyberte ze seznamu cílovou zemi</t>
  </si>
  <si>
    <t xml:space="preserve"> </t>
  </si>
  <si>
    <t>mzdy/den</t>
  </si>
  <si>
    <t>kurz Eura</t>
  </si>
  <si>
    <t>Kč</t>
  </si>
  <si>
    <t>učitel, VŠ pedagog</t>
  </si>
  <si>
    <t>Mzdové příspěvky</t>
  </si>
  <si>
    <t>Pobytové náklady</t>
  </si>
  <si>
    <t xml:space="preserve">vyberte ze seznamu vzdálenost určenou podle  webu ec.europa.eu </t>
  </si>
  <si>
    <t>Počet mobilit</t>
  </si>
  <si>
    <t>Počet dní</t>
  </si>
  <si>
    <t xml:space="preserve">Jedna mobilita = 1 osoba. Pro každou osobu vyplňte samostatný řádek. 
Jedna osoba se může zúčastnit max. 1 mobility za 1 projekt. </t>
  </si>
  <si>
    <t>Ve sloupci H vyberte rozsah, do kterého vzdálenost spadá.</t>
  </si>
  <si>
    <t>Ve sloupci C vyplňte počet dní mobility.</t>
  </si>
  <si>
    <t>Ve soupci F vyberte ze seznamu cílovou zemi.</t>
  </si>
  <si>
    <t>EUR</t>
  </si>
  <si>
    <t>5 - 14 dní</t>
  </si>
  <si>
    <t>15 - 20 dní</t>
  </si>
  <si>
    <t>Zahraniční mobility pro studenty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</si>
  <si>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</si>
  <si>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</si>
  <si>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</si>
  <si>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</si>
  <si>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</si>
  <si>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</si>
  <si>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</si>
  <si>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</si>
  <si>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</si>
  <si>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</si>
  <si>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Učitel 1</t>
  </si>
  <si>
    <t>Učitel 2</t>
  </si>
  <si>
    <t>Učitel 3</t>
  </si>
  <si>
    <t>Učitel 4</t>
  </si>
  <si>
    <t>Učitel 5</t>
  </si>
  <si>
    <t>Učitel 6</t>
  </si>
  <si>
    <t>Učitel 7</t>
  </si>
  <si>
    <t>Učitel 8</t>
  </si>
  <si>
    <t>Učitel 9</t>
  </si>
  <si>
    <t>Učitel 10</t>
  </si>
  <si>
    <t>7.</t>
  </si>
  <si>
    <t>8.</t>
  </si>
  <si>
    <t>9.</t>
  </si>
  <si>
    <t>Zahraniční mobility pro pedagogy VŠ</t>
  </si>
  <si>
    <t>Pedagog 1</t>
  </si>
  <si>
    <t>Pedagog 2</t>
  </si>
  <si>
    <t>Pedagog 3</t>
  </si>
  <si>
    <t>Pedagog 4</t>
  </si>
  <si>
    <t>Pedagog 5</t>
  </si>
  <si>
    <t>Pedagog 6</t>
  </si>
  <si>
    <t>Pedagog 7</t>
  </si>
  <si>
    <t>Pedagog 8</t>
  </si>
  <si>
    <t>Pedagog 9</t>
  </si>
  <si>
    <t>Pedagog 10</t>
  </si>
  <si>
    <t>tuto částku přepište do žádosti</t>
  </si>
  <si>
    <t>Fixní náklady na  mobilitu</t>
  </si>
  <si>
    <t>fixní náklady</t>
  </si>
  <si>
    <t>počet mobilit</t>
  </si>
  <si>
    <t>Učitel 11</t>
  </si>
  <si>
    <t>Učitel 12</t>
  </si>
  <si>
    <t>Učitel 13</t>
  </si>
  <si>
    <t>Učitel 14</t>
  </si>
  <si>
    <t>Učitel 15</t>
  </si>
  <si>
    <t>Učitel 16</t>
  </si>
  <si>
    <t>Učitel 17</t>
  </si>
  <si>
    <t>Učitel 18</t>
  </si>
  <si>
    <t>Učitel 19</t>
  </si>
  <si>
    <t>Učitel 20</t>
  </si>
  <si>
    <t>Učitel 21</t>
  </si>
  <si>
    <t>Učitel 22</t>
  </si>
  <si>
    <t>Učitel 23</t>
  </si>
  <si>
    <t>Učitel 24</t>
  </si>
  <si>
    <t>Učitel 25</t>
  </si>
  <si>
    <t>Učitel 26</t>
  </si>
  <si>
    <t>Učitel 27</t>
  </si>
  <si>
    <t>Učitel 28</t>
  </si>
  <si>
    <t>Učitel 29</t>
  </si>
  <si>
    <t>Učitel 30</t>
  </si>
  <si>
    <t>Učitel 31</t>
  </si>
  <si>
    <t>Učitel 32</t>
  </si>
  <si>
    <t>Učitel 33</t>
  </si>
  <si>
    <t>Učitel 34</t>
  </si>
  <si>
    <t>Učitel 35</t>
  </si>
  <si>
    <t>Učitel 36</t>
  </si>
  <si>
    <t>Učitel 37</t>
  </si>
  <si>
    <t>Učitel 38</t>
  </si>
  <si>
    <t>Učitel 39</t>
  </si>
  <si>
    <t>Učitel 40</t>
  </si>
  <si>
    <t>Učitel 41</t>
  </si>
  <si>
    <t>Učitel 42</t>
  </si>
  <si>
    <t>Učitel 43</t>
  </si>
  <si>
    <t>Učitel 44</t>
  </si>
  <si>
    <t>Učitel 45</t>
  </si>
  <si>
    <t>Učitel 46</t>
  </si>
  <si>
    <t>Učitel 47</t>
  </si>
  <si>
    <t>Učitel 48</t>
  </si>
  <si>
    <t>Učitel 49</t>
  </si>
  <si>
    <t>Učitel 50</t>
  </si>
  <si>
    <t>Pedagog 11</t>
  </si>
  <si>
    <t>Pedagog 12</t>
  </si>
  <si>
    <t>Pedagog 13</t>
  </si>
  <si>
    <t>Pedagog 14</t>
  </si>
  <si>
    <t>Pedagog 15</t>
  </si>
  <si>
    <t>Pedagog 16</t>
  </si>
  <si>
    <t>Pedagog 17</t>
  </si>
  <si>
    <t>Pedagog 18</t>
  </si>
  <si>
    <t>Pedagog 19</t>
  </si>
  <si>
    <t>Pedagog 20</t>
  </si>
  <si>
    <t>Pedagog 21</t>
  </si>
  <si>
    <t>Pedagog 22</t>
  </si>
  <si>
    <t>Pedagog 23</t>
  </si>
  <si>
    <t>Pedagog 24</t>
  </si>
  <si>
    <t>Pedagog 25</t>
  </si>
  <si>
    <t>Pedagog 26</t>
  </si>
  <si>
    <t>Pedagog 27</t>
  </si>
  <si>
    <t>Pedagog 28</t>
  </si>
  <si>
    <t>Pedagog 29</t>
  </si>
  <si>
    <t>Pedagog 30</t>
  </si>
  <si>
    <t>Pedagog 31</t>
  </si>
  <si>
    <t>Pedagog 32</t>
  </si>
  <si>
    <t>Pedagog 33</t>
  </si>
  <si>
    <t>Pedagog 34</t>
  </si>
  <si>
    <t>Pedagog 35</t>
  </si>
  <si>
    <t>Pedagog 36</t>
  </si>
  <si>
    <t>Pedagog 37</t>
  </si>
  <si>
    <t>Pedagog 38</t>
  </si>
  <si>
    <t>Pedagog 39</t>
  </si>
  <si>
    <t>Pedagog 40</t>
  </si>
  <si>
    <t>Pedagog 41</t>
  </si>
  <si>
    <t>Pedagog 42</t>
  </si>
  <si>
    <t>Pedagog 43</t>
  </si>
  <si>
    <t>Pedagog 44</t>
  </si>
  <si>
    <t>Pedagog 45</t>
  </si>
  <si>
    <t>Pedagog 46</t>
  </si>
  <si>
    <t>Pedagog 47</t>
  </si>
  <si>
    <t>Pedagog 48</t>
  </si>
  <si>
    <t>Pedagog 49</t>
  </si>
  <si>
    <t>Pedagog 50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</si>
  <si>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</si>
  <si>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</si>
  <si>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</si>
  <si>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</si>
  <si>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</si>
  <si>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</si>
  <si>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</si>
  <si>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</si>
  <si>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</si>
  <si>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</si>
  <si>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</si>
  <si>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</si>
  <si>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</si>
  <si>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</si>
  <si>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</si>
  <si>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</si>
  <si>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</si>
  <si>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</si>
  <si>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</si>
  <si>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</si>
  <si>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</si>
  <si>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</si>
  <si>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</si>
  <si>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</si>
  <si>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</si>
  <si>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</si>
  <si>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</si>
  <si>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</si>
  <si>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</si>
  <si>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</si>
  <si>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</si>
  <si>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</si>
  <si>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</si>
  <si>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</si>
  <si>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</si>
  <si>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</si>
  <si>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</si>
  <si>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</si>
  <si>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</si>
  <si>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</si>
  <si>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</si>
  <si>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</si>
  <si>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</si>
  <si>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</si>
  <si>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</si>
  <si>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</si>
  <si>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</si>
  <si>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</si>
  <si>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</si>
  <si>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</si>
  <si>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</si>
  <si>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</si>
  <si>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</si>
  <si>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</si>
  <si>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</si>
  <si>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</si>
  <si>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</si>
  <si>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</si>
  <si>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</si>
  <si>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</si>
  <si>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</si>
  <si>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</si>
  <si>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</si>
  <si>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</si>
  <si>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</si>
  <si>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</si>
  <si>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</si>
  <si>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Student 78</t>
  </si>
  <si>
    <t>Student 79</t>
  </si>
  <si>
    <t>Student 80</t>
  </si>
  <si>
    <t>Student 81</t>
  </si>
  <si>
    <t>Student 82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</si>
  <si>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</si>
  <si>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</si>
  <si>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</si>
  <si>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</si>
  <si>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</si>
  <si>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</si>
  <si>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</si>
  <si>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</si>
  <si>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</si>
  <si>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</si>
  <si>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</si>
  <si>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</si>
  <si>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</si>
  <si>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</si>
  <si>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</si>
  <si>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</si>
  <si>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</si>
  <si>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100</t>
  </si>
  <si>
    <t>Pomůcka pro nastavení mobilit</t>
  </si>
  <si>
    <t>výzvy č. 02_19_68 OP VVV</t>
  </si>
  <si>
    <t>učitelé MŠ/ZŠ/SŠ</t>
  </si>
  <si>
    <t>Počet dní mobility nekopírujte a nepřesunujte, vždy ručně vepište.</t>
  </si>
  <si>
    <t>Pokud je v poli rozevírací seznam, použijte ho, pole nevypisujte.
Také vyprázdnění pole dělejte výběrem prvního řádku ze seznamu, ne vymazáním.</t>
  </si>
  <si>
    <t>verze 1</t>
  </si>
  <si>
    <r>
      <t xml:space="preserve">Dokument KALKULAČKA MOBILIT je </t>
    </r>
    <r>
      <rPr>
        <b/>
        <sz val="9"/>
        <color theme="1"/>
        <rFont val="Segoe UI"/>
        <family val="2"/>
        <charset val="238"/>
      </rPr>
      <t>povinnou přílohou</t>
    </r>
    <r>
      <rPr>
        <sz val="9"/>
        <color theme="1"/>
        <rFont val="Segoe UI"/>
        <family val="2"/>
        <charset val="238"/>
      </rPr>
      <t xml:space="preserve"> Žádosti o podporu ve výzvě č. 02_19_068 Pregraduální vzdělávání II Operačního programu Výzkum, vývoj a vzdělávání (OP VVV).</t>
    </r>
  </si>
  <si>
    <t>Na listech "učitel", "pedagog VŠ", "student" postupně vyplňujte údaje k jednotlivým mobillitám.</t>
  </si>
  <si>
    <t xml:space="preserve">Na webu ec.europa.eu určete vzdálenost mobility.  </t>
  </si>
  <si>
    <t>Vypočítanou celkovou hodnotu za všechny mobility přepište do Žádosti v IS KP14+ na záložku Rozpočet do položky Jednotkové náklady.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</si>
</sst>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1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i/>
      <sz val="11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color theme="1"/>
      <name val="Arial"/>
      <family val="2"/>
      <charset val="238"/>
    </font>
    <font>
      <b/>
      <sz val="28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9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sz val="10"/>
      <color theme="1"/>
      <name val="Arial"/>
      <family val="2"/>
      <charset val="238"/>
    </font>
    <font>
      <sz val="10"/>
      <name val="Segoe UI"/>
      <family val="2"/>
      <charset val="238"/>
    </font>
    <font>
      <b/>
      <sz val="18"/>
      <name val="Segoe UI"/>
      <family val="2"/>
      <charset val="238"/>
    </font>
    <font>
      <b/>
      <sz val="11"/>
      <color theme="1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1FC24"/>
        <bgColor indexed="64"/>
      </patternFill>
    </fill>
    <fill>
      <patternFill patternType="solid">
        <fgColor rgb="FFBFFD91"/>
        <bgColor indexed="64"/>
      </patternFill>
    </fill>
    <fill>
      <patternFill patternType="solid">
        <fgColor rgb="FFF3FBC5"/>
        <bgColor indexed="64"/>
      </patternFill>
    </fill>
    <fill>
      <patternFill patternType="solid">
        <fgColor rgb="FFEE80A7"/>
        <bgColor indexed="64"/>
      </patternFill>
    </fill>
    <fill>
      <patternFill patternType="solid">
        <fgColor rgb="FFF9B1F9"/>
        <bgColor indexed="64"/>
      </patternFill>
    </fill>
    <fill>
      <patternFill patternType="solid">
        <fgColor rgb="FFF6B8CE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79C9FF"/>
        <bgColor indexed="64"/>
      </patternFill>
    </fill>
    <fill>
      <patternFill patternType="solid">
        <fgColor rgb="FFC6EFFE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10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21" borderId="11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17" fillId="0" borderId="16" applyNumberFormat="0" applyFill="0" applyAlignment="0" applyProtection="0"/>
    <xf numFmtId="0" fontId="18" fillId="24" borderId="0" applyNumberFormat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25" borderId="17" applyNumberFormat="0" applyAlignment="0" applyProtection="0"/>
    <xf numFmtId="0" fontId="21" fillId="26" borderId="17" applyNumberFormat="0" applyAlignment="0" applyProtection="0"/>
    <xf numFmtId="0" fontId="22" fillId="26" borderId="18" applyNumberFormat="0" applyAlignment="0" applyProtection="0"/>
    <xf numFmtId="0" fontId="23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250">
    <xf numFmtId="0" fontId="0" fillId="0" borderId="0" xfId="0"/>
    <xf numFmtId="0" fontId="24" fillId="33" borderId="0" xfId="0" applyFont="1" applyFill="1" applyBorder="1" applyAlignment="1" applyProtection="1">
      <alignment vertical="center"/>
      <protection hidden="1"/>
    </xf>
    <xf numFmtId="0" fontId="24" fillId="33" borderId="0" xfId="0" applyFont="1" applyFill="1" applyBorder="1" applyProtection="1">
      <protection hidden="1"/>
    </xf>
    <xf numFmtId="0" fontId="24" fillId="33" borderId="0" xfId="0" applyFont="1" applyFill="1" applyProtection="1">
      <protection hidden="1"/>
    </xf>
    <xf numFmtId="0" fontId="24" fillId="33" borderId="0" xfId="0" applyFont="1" applyFill="1" applyAlignment="1" applyProtection="1">
      <alignment vertical="center"/>
      <protection hidden="1"/>
    </xf>
    <xf numFmtId="0" fontId="24" fillId="33" borderId="0" xfId="0" applyFont="1" applyFill="1" applyBorder="1" applyAlignment="1" applyProtection="1">
      <alignment vertical="center" wrapText="1"/>
      <protection hidden="1"/>
    </xf>
    <xf numFmtId="0" fontId="24" fillId="33" borderId="0" xfId="0" applyFont="1" applyFill="1" applyAlignment="1" applyProtection="1">
      <alignment vertical="center" wrapText="1"/>
      <protection hidden="1"/>
    </xf>
    <xf numFmtId="0" fontId="0" fillId="33" borderId="0" xfId="0" applyFill="1" applyProtection="1">
      <protection hidden="1"/>
    </xf>
    <xf numFmtId="42" fontId="0" fillId="33" borderId="0" xfId="0" applyNumberFormat="1" applyFill="1" applyProtection="1">
      <protection hidden="1"/>
    </xf>
    <xf numFmtId="0" fontId="0" fillId="0" borderId="0" xfId="0" applyProtection="1">
      <protection hidden="1"/>
    </xf>
    <xf numFmtId="0" fontId="0" fillId="33" borderId="0" xfId="0" applyFill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Border="1" applyProtection="1">
      <protection hidden="1"/>
    </xf>
    <xf numFmtId="0" fontId="25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vertical="center" wrapText="1"/>
      <protection hidden="1"/>
    </xf>
    <xf numFmtId="0" fontId="0" fillId="33" borderId="0" xfId="0" applyFill="1" applyBorder="1" applyAlignment="1" applyProtection="1">
      <alignment vertical="center"/>
      <protection hidden="1"/>
    </xf>
    <xf numFmtId="3" fontId="0" fillId="0" borderId="0" xfId="0" applyNumberFormat="1"/>
    <xf numFmtId="0" fontId="30" fillId="36" borderId="0" xfId="0" applyFont="1" applyFill="1" applyProtection="1">
      <protection hidden="1"/>
    </xf>
    <xf numFmtId="0" fontId="30" fillId="36" borderId="0" xfId="0" applyFont="1" applyFill="1" applyAlignment="1" applyProtection="1">
      <alignment horizontal="center" vertical="top"/>
      <protection hidden="1"/>
    </xf>
    <xf numFmtId="0" fontId="30" fillId="36" borderId="0" xfId="0" applyFont="1" applyFill="1" applyAlignment="1" applyProtection="1">
      <alignment horizontal="center" vertical="center"/>
      <protection hidden="1"/>
    </xf>
    <xf numFmtId="0" fontId="29" fillId="36" borderId="23" xfId="0" applyFont="1" applyFill="1" applyBorder="1" applyAlignment="1" applyProtection="1">
      <alignment horizontal="center" vertical="center"/>
      <protection hidden="1"/>
    </xf>
    <xf numFmtId="0" fontId="24" fillId="36" borderId="24" xfId="0" applyFont="1" applyFill="1" applyBorder="1" applyAlignment="1" applyProtection="1">
      <alignment vertical="center"/>
      <protection hidden="1"/>
    </xf>
    <xf numFmtId="0" fontId="24" fillId="36" borderId="25" xfId="0" applyFont="1" applyFill="1" applyBorder="1" applyAlignment="1" applyProtection="1">
      <alignment vertical="center"/>
      <protection hidden="1"/>
    </xf>
    <xf numFmtId="0" fontId="24" fillId="36" borderId="0" xfId="0" applyFont="1" applyFill="1" applyProtection="1">
      <protection hidden="1"/>
    </xf>
    <xf numFmtId="0" fontId="29" fillId="36" borderId="26" xfId="0" applyFont="1" applyFill="1" applyBorder="1" applyAlignment="1" applyProtection="1">
      <alignment horizontal="center" vertical="center"/>
      <protection hidden="1"/>
    </xf>
    <xf numFmtId="0" fontId="24" fillId="36" borderId="27" xfId="0" applyFont="1" applyFill="1" applyBorder="1" applyAlignment="1" applyProtection="1">
      <alignment vertical="center"/>
      <protection hidden="1"/>
    </xf>
    <xf numFmtId="0" fontId="24" fillId="36" borderId="28" xfId="0" applyFont="1" applyFill="1" applyBorder="1" applyAlignment="1" applyProtection="1">
      <alignment vertical="center"/>
      <protection hidden="1"/>
    </xf>
    <xf numFmtId="0" fontId="29" fillId="36" borderId="29" xfId="0" applyFont="1" applyFill="1" applyBorder="1" applyAlignment="1" applyProtection="1">
      <alignment horizontal="center" vertical="center"/>
      <protection hidden="1"/>
    </xf>
    <xf numFmtId="0" fontId="30" fillId="36" borderId="32" xfId="0" applyFont="1" applyFill="1" applyBorder="1" applyProtection="1">
      <protection hidden="1"/>
    </xf>
    <xf numFmtId="0" fontId="30" fillId="36" borderId="0" xfId="0" applyFont="1" applyFill="1" applyBorder="1" applyProtection="1">
      <protection hidden="1"/>
    </xf>
    <xf numFmtId="0" fontId="30" fillId="36" borderId="33" xfId="0" applyFont="1" applyFill="1" applyBorder="1" applyProtection="1">
      <protection hidden="1"/>
    </xf>
    <xf numFmtId="0" fontId="30" fillId="36" borderId="34" xfId="0" applyFont="1" applyFill="1" applyBorder="1" applyProtection="1">
      <protection hidden="1"/>
    </xf>
    <xf numFmtId="0" fontId="30" fillId="36" borderId="35" xfId="0" applyFont="1" applyFill="1" applyBorder="1" applyProtection="1">
      <protection hidden="1"/>
    </xf>
    <xf numFmtId="0" fontId="30" fillId="36" borderId="36" xfId="0" applyFont="1" applyFill="1" applyBorder="1" applyProtection="1">
      <protection hidden="1"/>
    </xf>
    <xf numFmtId="0" fontId="30" fillId="36" borderId="22" xfId="0" applyFont="1" applyFill="1" applyBorder="1" applyProtection="1">
      <protection hidden="1"/>
    </xf>
    <xf numFmtId="0" fontId="30" fillId="36" borderId="0" xfId="0" applyFont="1" applyFill="1" applyBorder="1" applyAlignment="1" applyProtection="1">
      <alignment horizontal="center" vertical="center"/>
      <protection hidden="1"/>
    </xf>
    <xf numFmtId="0" fontId="8" fillId="0" borderId="0" xfId="23" applyFill="1" applyBorder="1" applyAlignment="1" applyProtection="1">
      <alignment horizontal="left" vertical="center"/>
      <protection hidden="1"/>
    </xf>
    <xf numFmtId="0" fontId="37" fillId="37" borderId="2" xfId="0" applyFont="1" applyFill="1" applyBorder="1" applyProtection="1">
      <protection hidden="1"/>
    </xf>
    <xf numFmtId="0" fontId="38" fillId="37" borderId="6" xfId="0" applyFont="1" applyFill="1" applyBorder="1" applyAlignment="1" applyProtection="1">
      <alignment horizontal="center" vertical="center" wrapText="1"/>
      <protection hidden="1"/>
    </xf>
    <xf numFmtId="0" fontId="37" fillId="37" borderId="1" xfId="0" applyFont="1" applyFill="1" applyBorder="1" applyProtection="1">
      <protection hidden="1"/>
    </xf>
    <xf numFmtId="42" fontId="37" fillId="37" borderId="1" xfId="0" applyNumberFormat="1" applyFont="1" applyFill="1" applyBorder="1" applyProtection="1">
      <protection hidden="1"/>
    </xf>
    <xf numFmtId="0" fontId="4" fillId="37" borderId="1" xfId="0" applyFont="1" applyFill="1" applyBorder="1" applyAlignment="1" applyProtection="1">
      <alignment horizontal="left" wrapText="1"/>
      <protection hidden="1"/>
    </xf>
    <xf numFmtId="0" fontId="4" fillId="37" borderId="9" xfId="0" applyFont="1" applyFill="1" applyBorder="1" applyAlignment="1" applyProtection="1">
      <alignment horizontal="left" wrapText="1"/>
      <protection hidden="1"/>
    </xf>
    <xf numFmtId="0" fontId="38" fillId="37" borderId="0" xfId="0" applyFont="1" applyFill="1" applyBorder="1" applyAlignment="1" applyProtection="1">
      <alignment horizontal="left" vertical="center"/>
      <protection hidden="1"/>
    </xf>
    <xf numFmtId="0" fontId="4" fillId="37" borderId="7" xfId="0" applyFont="1" applyFill="1" applyBorder="1" applyAlignment="1" applyProtection="1">
      <alignment horizontal="left" wrapText="1"/>
      <protection hidden="1"/>
    </xf>
    <xf numFmtId="0" fontId="7" fillId="37" borderId="8" xfId="0" applyFont="1" applyFill="1" applyBorder="1" applyAlignment="1" applyProtection="1">
      <alignment horizontal="center" vertical="center" wrapText="1"/>
      <protection hidden="1"/>
    </xf>
    <xf numFmtId="0" fontId="7" fillId="37" borderId="1" xfId="0" applyFont="1" applyFill="1" applyBorder="1" applyAlignment="1" applyProtection="1">
      <alignment horizontal="center" vertical="center" wrapText="1"/>
      <protection hidden="1"/>
    </xf>
    <xf numFmtId="0" fontId="25" fillId="37" borderId="3" xfId="0" applyFont="1" applyFill="1" applyBorder="1" applyAlignment="1" applyProtection="1">
      <alignment horizontal="left" vertical="center"/>
      <protection hidden="1"/>
    </xf>
    <xf numFmtId="42" fontId="25" fillId="37" borderId="5" xfId="0" applyNumberFormat="1" applyFont="1" applyFill="1" applyBorder="1" applyAlignment="1" applyProtection="1">
      <alignment horizontal="left" vertical="center"/>
      <protection hidden="1"/>
    </xf>
    <xf numFmtId="0" fontId="24" fillId="40" borderId="2" xfId="0" applyFont="1" applyFill="1" applyBorder="1" applyProtection="1">
      <protection hidden="1"/>
    </xf>
    <xf numFmtId="0" fontId="24" fillId="40" borderId="1" xfId="0" applyFont="1" applyFill="1" applyBorder="1" applyProtection="1">
      <protection hidden="1"/>
    </xf>
    <xf numFmtId="42" fontId="24" fillId="40" borderId="1" xfId="0" applyNumberFormat="1" applyFont="1" applyFill="1" applyBorder="1" applyProtection="1">
      <protection hidden="1"/>
    </xf>
    <xf numFmtId="0" fontId="4" fillId="40" borderId="1" xfId="0" applyFont="1" applyFill="1" applyBorder="1" applyAlignment="1" applyProtection="1">
      <alignment horizontal="left" wrapText="1"/>
      <protection hidden="1"/>
    </xf>
    <xf numFmtId="0" fontId="28" fillId="40" borderId="1" xfId="0" applyFont="1" applyFill="1" applyBorder="1" applyAlignment="1" applyProtection="1">
      <alignment horizontal="left" wrapText="1"/>
      <protection hidden="1"/>
    </xf>
    <xf numFmtId="0" fontId="28" fillId="40" borderId="9" xfId="0" applyFont="1" applyFill="1" applyBorder="1" applyAlignment="1" applyProtection="1">
      <alignment horizontal="left" wrapText="1"/>
      <protection hidden="1"/>
    </xf>
    <xf numFmtId="0" fontId="26" fillId="40" borderId="6" xfId="0" applyFont="1" applyFill="1" applyBorder="1" applyAlignment="1" applyProtection="1">
      <alignment horizontal="center" vertical="center" wrapText="1"/>
      <protection hidden="1"/>
    </xf>
    <xf numFmtId="0" fontId="28" fillId="40" borderId="7" xfId="0" applyFont="1" applyFill="1" applyBorder="1" applyAlignment="1" applyProtection="1">
      <alignment horizontal="left" wrapText="1"/>
      <protection hidden="1"/>
    </xf>
    <xf numFmtId="0" fontId="7" fillId="40" borderId="8" xfId="0" applyFont="1" applyFill="1" applyBorder="1" applyAlignment="1" applyProtection="1">
      <alignment horizontal="center" vertical="center" wrapText="1"/>
      <protection hidden="1"/>
    </xf>
    <xf numFmtId="0" fontId="7" fillId="40" borderId="1" xfId="0" applyFont="1" applyFill="1" applyBorder="1" applyAlignment="1" applyProtection="1">
      <alignment horizontal="center" vertical="center" wrapText="1"/>
      <protection hidden="1"/>
    </xf>
    <xf numFmtId="0" fontId="25" fillId="40" borderId="45" xfId="0" applyFont="1" applyFill="1" applyBorder="1" applyAlignment="1" applyProtection="1">
      <alignment horizontal="left" vertical="center"/>
      <protection hidden="1"/>
    </xf>
    <xf numFmtId="0" fontId="25" fillId="40" borderId="46" xfId="0" applyFont="1" applyFill="1" applyBorder="1" applyAlignment="1" applyProtection="1">
      <alignment horizontal="center" vertical="center"/>
      <protection hidden="1"/>
    </xf>
    <xf numFmtId="0" fontId="25" fillId="40" borderId="46" xfId="0" applyFont="1" applyFill="1" applyBorder="1" applyAlignment="1" applyProtection="1">
      <alignment horizontal="left" vertical="center"/>
      <protection hidden="1"/>
    </xf>
    <xf numFmtId="0" fontId="25" fillId="37" borderId="45" xfId="0" applyFont="1" applyFill="1" applyBorder="1" applyAlignment="1" applyProtection="1">
      <alignment horizontal="left" vertical="center"/>
      <protection hidden="1"/>
    </xf>
    <xf numFmtId="0" fontId="25" fillId="37" borderId="46" xfId="0" applyFont="1" applyFill="1" applyBorder="1" applyAlignment="1" applyProtection="1">
      <alignment horizontal="center" vertical="center"/>
      <protection hidden="1"/>
    </xf>
    <xf numFmtId="0" fontId="25" fillId="37" borderId="46" xfId="0" applyFont="1" applyFill="1" applyBorder="1" applyAlignment="1" applyProtection="1">
      <alignment horizontal="left" vertical="center"/>
      <protection hidden="1"/>
    </xf>
    <xf numFmtId="0" fontId="24" fillId="36" borderId="48" xfId="0" applyFont="1" applyFill="1" applyBorder="1" applyAlignment="1" applyProtection="1">
      <alignment horizontal="left" vertical="center" wrapText="1"/>
      <protection hidden="1"/>
    </xf>
    <xf numFmtId="0" fontId="24" fillId="36" borderId="49" xfId="0" applyFont="1" applyFill="1" applyBorder="1" applyAlignment="1" applyProtection="1">
      <alignment horizontal="left" vertical="center" wrapText="1"/>
      <protection hidden="1"/>
    </xf>
    <xf numFmtId="0" fontId="29" fillId="36" borderId="53" xfId="0" applyFont="1" applyFill="1" applyBorder="1" applyAlignment="1" applyProtection="1">
      <alignment horizontal="center" vertical="center"/>
      <protection hidden="1"/>
    </xf>
    <xf numFmtId="0" fontId="29" fillId="36" borderId="54" xfId="0" applyFont="1" applyFill="1" applyBorder="1" applyAlignment="1" applyProtection="1">
      <alignment horizontal="center" vertical="center"/>
      <protection hidden="1"/>
    </xf>
    <xf numFmtId="0" fontId="24" fillId="36" borderId="0" xfId="0" applyFont="1" applyFill="1" applyBorder="1" applyAlignment="1" applyProtection="1">
      <alignment horizontal="left" vertical="center" wrapText="1"/>
      <protection hidden="1"/>
    </xf>
    <xf numFmtId="0" fontId="24" fillId="36" borderId="33" xfId="0" applyFont="1" applyFill="1" applyBorder="1" applyAlignment="1" applyProtection="1">
      <alignment horizontal="left" vertical="center" wrapText="1"/>
      <protection hidden="1"/>
    </xf>
    <xf numFmtId="0" fontId="29" fillId="36" borderId="55" xfId="0" applyFont="1" applyFill="1" applyBorder="1" applyAlignment="1" applyProtection="1">
      <alignment horizontal="center" vertical="center"/>
      <protection hidden="1"/>
    </xf>
    <xf numFmtId="0" fontId="24" fillId="36" borderId="0" xfId="0" applyFont="1" applyFill="1" applyAlignment="1" applyProtection="1">
      <alignment vertical="center"/>
      <protection hidden="1"/>
    </xf>
    <xf numFmtId="0" fontId="24" fillId="43" borderId="2" xfId="0" applyFont="1" applyFill="1" applyBorder="1" applyProtection="1">
      <protection hidden="1"/>
    </xf>
    <xf numFmtId="0" fontId="24" fillId="43" borderId="1" xfId="0" applyFont="1" applyFill="1" applyBorder="1" applyProtection="1">
      <protection hidden="1"/>
    </xf>
    <xf numFmtId="42" fontId="24" fillId="43" borderId="1" xfId="0" applyNumberFormat="1" applyFont="1" applyFill="1" applyBorder="1" applyProtection="1">
      <protection hidden="1"/>
    </xf>
    <xf numFmtId="0" fontId="4" fillId="43" borderId="1" xfId="0" applyFont="1" applyFill="1" applyBorder="1" applyAlignment="1" applyProtection="1">
      <alignment horizontal="left" wrapText="1"/>
      <protection hidden="1"/>
    </xf>
    <xf numFmtId="0" fontId="28" fillId="43" borderId="1" xfId="0" applyFont="1" applyFill="1" applyBorder="1" applyAlignment="1" applyProtection="1">
      <alignment horizontal="left" wrapText="1"/>
      <protection hidden="1"/>
    </xf>
    <xf numFmtId="0" fontId="28" fillId="43" borderId="9" xfId="0" applyFont="1" applyFill="1" applyBorder="1" applyAlignment="1" applyProtection="1">
      <alignment horizontal="left" wrapText="1"/>
      <protection hidden="1"/>
    </xf>
    <xf numFmtId="0" fontId="26" fillId="43" borderId="6" xfId="0" applyFont="1" applyFill="1" applyBorder="1" applyAlignment="1" applyProtection="1">
      <alignment horizontal="center" vertical="center" wrapText="1"/>
      <protection hidden="1"/>
    </xf>
    <xf numFmtId="0" fontId="28" fillId="43" borderId="7" xfId="0" applyFont="1" applyFill="1" applyBorder="1" applyAlignment="1" applyProtection="1">
      <alignment horizontal="left" wrapText="1"/>
      <protection hidden="1"/>
    </xf>
    <xf numFmtId="0" fontId="25" fillId="43" borderId="45" xfId="0" applyFont="1" applyFill="1" applyBorder="1" applyAlignment="1" applyProtection="1">
      <alignment horizontal="left" vertical="center"/>
      <protection hidden="1"/>
    </xf>
    <xf numFmtId="0" fontId="25" fillId="43" borderId="46" xfId="0" applyFont="1" applyFill="1" applyBorder="1" applyAlignment="1" applyProtection="1">
      <alignment horizontal="center" vertical="center"/>
      <protection hidden="1"/>
    </xf>
    <xf numFmtId="0" fontId="25" fillId="43" borderId="46" xfId="0" applyFont="1" applyFill="1" applyBorder="1" applyAlignment="1" applyProtection="1">
      <alignment horizontal="left" vertical="center"/>
      <protection hidden="1"/>
    </xf>
    <xf numFmtId="0" fontId="7" fillId="43" borderId="8" xfId="0" applyFont="1" applyFill="1" applyBorder="1" applyAlignment="1" applyProtection="1">
      <alignment horizontal="center" vertical="center" wrapText="1"/>
      <protection hidden="1"/>
    </xf>
    <xf numFmtId="0" fontId="7" fillId="43" borderId="1" xfId="0" applyFont="1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vertical="center" wrapText="1"/>
      <protection locked="0" hidden="1"/>
    </xf>
    <xf numFmtId="0" fontId="0" fillId="0" borderId="38" xfId="0" applyFill="1" applyBorder="1" applyAlignment="1" applyProtection="1">
      <alignment vertical="center" wrapText="1"/>
      <protection locked="0" hidden="1"/>
    </xf>
    <xf numFmtId="0" fontId="0" fillId="0" borderId="40" xfId="0" applyFill="1" applyBorder="1" applyAlignment="1" applyProtection="1">
      <alignment vertical="center" wrapText="1"/>
      <protection locked="0" hidden="1"/>
    </xf>
    <xf numFmtId="42" fontId="0" fillId="44" borderId="59" xfId="0" applyNumberFormat="1" applyFill="1" applyBorder="1" applyAlignment="1" applyProtection="1">
      <alignment vertical="center" wrapText="1"/>
      <protection hidden="1"/>
    </xf>
    <xf numFmtId="42" fontId="0" fillId="44" borderId="60" xfId="0" applyNumberFormat="1" applyFill="1" applyBorder="1" applyAlignment="1" applyProtection="1">
      <alignment vertical="center" wrapText="1"/>
      <protection hidden="1"/>
    </xf>
    <xf numFmtId="42" fontId="0" fillId="44" borderId="61" xfId="0" applyNumberFormat="1" applyFill="1" applyBorder="1" applyAlignment="1" applyProtection="1">
      <alignment vertical="center" wrapText="1"/>
      <protection hidden="1"/>
    </xf>
    <xf numFmtId="0" fontId="0" fillId="35" borderId="21" xfId="0" applyFill="1" applyBorder="1" applyAlignment="1" applyProtection="1">
      <alignment vertical="center" wrapText="1"/>
      <protection hidden="1"/>
    </xf>
    <xf numFmtId="0" fontId="0" fillId="44" borderId="44" xfId="0" applyFill="1" applyBorder="1" applyAlignment="1" applyProtection="1">
      <alignment vertical="center" wrapText="1"/>
      <protection hidden="1"/>
    </xf>
    <xf numFmtId="0" fontId="0" fillId="35" borderId="35" xfId="0" applyFill="1" applyBorder="1" applyAlignment="1" applyProtection="1">
      <alignment vertical="center" wrapText="1"/>
      <protection hidden="1"/>
    </xf>
    <xf numFmtId="0" fontId="0" fillId="35" borderId="22" xfId="0" applyFill="1" applyBorder="1" applyAlignment="1" applyProtection="1">
      <alignment vertical="center" wrapText="1"/>
      <protection hidden="1"/>
    </xf>
    <xf numFmtId="0" fontId="0" fillId="35" borderId="63" xfId="0" applyFill="1" applyBorder="1" applyAlignment="1" applyProtection="1">
      <alignment vertical="center" wrapText="1"/>
      <protection hidden="1"/>
    </xf>
    <xf numFmtId="0" fontId="7" fillId="0" borderId="59" xfId="0" applyFont="1" applyFill="1" applyBorder="1" applyAlignment="1" applyProtection="1">
      <alignment horizontal="center" vertical="center" wrapText="1"/>
      <protection locked="0" hidden="1"/>
    </xf>
    <xf numFmtId="0" fontId="7" fillId="0" borderId="60" xfId="0" applyFont="1" applyFill="1" applyBorder="1" applyAlignment="1" applyProtection="1">
      <alignment horizontal="center" vertical="center" wrapText="1"/>
      <protection locked="0" hidden="1"/>
    </xf>
    <xf numFmtId="0" fontId="7" fillId="0" borderId="61" xfId="0" applyFont="1" applyFill="1" applyBorder="1" applyAlignment="1" applyProtection="1">
      <alignment horizontal="center" vertical="center" wrapText="1"/>
      <protection locked="0" hidden="1"/>
    </xf>
    <xf numFmtId="0" fontId="0" fillId="38" borderId="44" xfId="0" applyFill="1" applyBorder="1" applyAlignment="1" applyProtection="1">
      <alignment vertical="center" wrapText="1"/>
      <protection hidden="1"/>
    </xf>
    <xf numFmtId="0" fontId="0" fillId="38" borderId="62" xfId="0" applyFill="1" applyBorder="1" applyAlignment="1" applyProtection="1">
      <alignment vertical="center" wrapText="1"/>
      <protection hidden="1"/>
    </xf>
    <xf numFmtId="0" fontId="0" fillId="35" borderId="36" xfId="0" applyFill="1" applyBorder="1" applyAlignment="1" applyProtection="1">
      <alignment vertical="center" wrapText="1"/>
      <protection hidden="1"/>
    </xf>
    <xf numFmtId="0" fontId="0" fillId="35" borderId="20" xfId="0" applyFill="1" applyBorder="1" applyAlignment="1" applyProtection="1">
      <alignment vertical="center" wrapText="1"/>
      <protection hidden="1"/>
    </xf>
    <xf numFmtId="0" fontId="0" fillId="35" borderId="64" xfId="0" applyFill="1" applyBorder="1" applyAlignment="1" applyProtection="1">
      <alignment vertical="center" wrapText="1"/>
      <protection hidden="1"/>
    </xf>
    <xf numFmtId="42" fontId="0" fillId="38" borderId="34" xfId="0" applyNumberFormat="1" applyFill="1" applyBorder="1" applyAlignment="1" applyProtection="1">
      <alignment vertical="center" wrapText="1"/>
      <protection hidden="1"/>
    </xf>
    <xf numFmtId="42" fontId="0" fillId="38" borderId="21" xfId="0" applyNumberFormat="1" applyFill="1" applyBorder="1" applyAlignment="1" applyProtection="1">
      <alignment vertical="center" wrapText="1"/>
      <protection hidden="1"/>
    </xf>
    <xf numFmtId="42" fontId="0" fillId="38" borderId="56" xfId="0" applyNumberFormat="1" applyFill="1" applyBorder="1" applyAlignment="1" applyProtection="1">
      <alignment vertical="center" wrapText="1"/>
      <protection hidden="1"/>
    </xf>
    <xf numFmtId="0" fontId="0" fillId="0" borderId="20" xfId="0" applyFill="1" applyBorder="1" applyAlignment="1" applyProtection="1">
      <alignment vertical="center" wrapText="1"/>
      <protection locked="0" hidden="1"/>
    </xf>
    <xf numFmtId="0" fontId="0" fillId="42" borderId="44" xfId="0" applyFill="1" applyBorder="1" applyAlignment="1" applyProtection="1">
      <alignment vertical="center" wrapText="1"/>
      <protection hidden="1"/>
    </xf>
    <xf numFmtId="0" fontId="0" fillId="42" borderId="62" xfId="0" applyFill="1" applyBorder="1" applyAlignment="1" applyProtection="1">
      <alignment vertical="center" wrapText="1"/>
      <protection hidden="1"/>
    </xf>
    <xf numFmtId="0" fontId="7" fillId="0" borderId="57" xfId="0" applyFont="1" applyFill="1" applyBorder="1" applyAlignment="1" applyProtection="1">
      <alignment horizontal="center" vertical="center" wrapText="1"/>
      <protection locked="0" hidden="1"/>
    </xf>
    <xf numFmtId="0" fontId="7" fillId="0" borderId="38" xfId="0" applyFont="1" applyFill="1" applyBorder="1" applyAlignment="1" applyProtection="1">
      <alignment horizontal="center" vertical="center" wrapText="1"/>
      <protection locked="0" hidden="1"/>
    </xf>
    <xf numFmtId="0" fontId="7" fillId="0" borderId="40" xfId="0" applyFont="1" applyFill="1" applyBorder="1" applyAlignment="1" applyProtection="1">
      <alignment horizontal="center" vertical="center" wrapText="1"/>
      <protection locked="0" hidden="1"/>
    </xf>
    <xf numFmtId="0" fontId="0" fillId="35" borderId="42" xfId="0" applyFill="1" applyBorder="1" applyAlignment="1" applyProtection="1">
      <alignment vertical="center" wrapText="1"/>
      <protection hidden="1"/>
    </xf>
    <xf numFmtId="0" fontId="0" fillId="35" borderId="65" xfId="0" applyFill="1" applyBorder="1" applyAlignment="1" applyProtection="1">
      <alignment vertical="center" wrapText="1"/>
      <protection hidden="1"/>
    </xf>
    <xf numFmtId="42" fontId="0" fillId="42" borderId="59" xfId="0" applyNumberFormat="1" applyFill="1" applyBorder="1" applyAlignment="1" applyProtection="1">
      <alignment vertical="center" wrapText="1"/>
      <protection hidden="1"/>
    </xf>
    <xf numFmtId="42" fontId="0" fillId="42" borderId="60" xfId="0" applyNumberFormat="1" applyFill="1" applyBorder="1" applyAlignment="1" applyProtection="1">
      <alignment vertical="center" wrapText="1"/>
      <protection hidden="1"/>
    </xf>
    <xf numFmtId="42" fontId="0" fillId="42" borderId="61" xfId="0" applyNumberFormat="1" applyFill="1" applyBorder="1" applyAlignment="1" applyProtection="1">
      <alignment vertical="center" wrapText="1"/>
      <protection hidden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1" borderId="19" xfId="0" applyFill="1" applyBorder="1" applyAlignment="1">
      <alignment horizontal="center"/>
    </xf>
    <xf numFmtId="0" fontId="0" fillId="0" borderId="43" xfId="0" applyFill="1" applyBorder="1" applyAlignment="1" applyProtection="1">
      <alignment vertical="center" wrapText="1"/>
      <protection locked="0" hidden="1"/>
    </xf>
    <xf numFmtId="0" fontId="0" fillId="0" borderId="66" xfId="0" applyFill="1" applyBorder="1" applyAlignment="1" applyProtection="1">
      <alignment vertical="center" wrapText="1"/>
      <protection locked="0" hidden="1"/>
    </xf>
    <xf numFmtId="0" fontId="39" fillId="36" borderId="0" xfId="0" applyFont="1" applyFill="1" applyBorder="1" applyAlignment="1" applyProtection="1">
      <alignment horizontal="center" vertical="center"/>
      <protection hidden="1"/>
    </xf>
    <xf numFmtId="0" fontId="30" fillId="36" borderId="32" xfId="0" applyFont="1" applyFill="1" applyBorder="1" applyAlignment="1" applyProtection="1">
      <alignment vertical="center"/>
      <protection hidden="1"/>
    </xf>
    <xf numFmtId="0" fontId="30" fillId="36" borderId="0" xfId="0" applyFont="1" applyFill="1" applyBorder="1" applyAlignment="1" applyProtection="1">
      <alignment vertical="center"/>
      <protection hidden="1"/>
    </xf>
    <xf numFmtId="0" fontId="30" fillId="36" borderId="33" xfId="0" applyFont="1" applyFill="1" applyBorder="1" applyAlignment="1" applyProtection="1">
      <alignment vertical="center"/>
      <protection hidden="1"/>
    </xf>
    <xf numFmtId="0" fontId="30" fillId="36" borderId="0" xfId="0" applyFont="1" applyFill="1" applyAlignment="1" applyProtection="1">
      <alignment vertical="center"/>
      <protection hidden="1"/>
    </xf>
    <xf numFmtId="0" fontId="39" fillId="36" borderId="0" xfId="0" applyFont="1" applyFill="1" applyBorder="1" applyAlignment="1" applyProtection="1">
      <alignment vertical="center"/>
      <protection hidden="1"/>
    </xf>
    <xf numFmtId="0" fontId="30" fillId="36" borderId="32" xfId="0" applyFont="1" applyFill="1" applyBorder="1" applyAlignment="1" applyProtection="1">
      <alignment vertical="top"/>
      <protection hidden="1"/>
    </xf>
    <xf numFmtId="0" fontId="30" fillId="36" borderId="35" xfId="0" applyFont="1" applyFill="1" applyBorder="1" applyAlignment="1" applyProtection="1">
      <alignment vertical="top"/>
      <protection hidden="1"/>
    </xf>
    <xf numFmtId="0" fontId="30" fillId="36" borderId="35" xfId="0" applyFont="1" applyFill="1" applyBorder="1" applyAlignment="1" applyProtection="1">
      <alignment horizontal="center" vertical="top"/>
      <protection hidden="1"/>
    </xf>
    <xf numFmtId="0" fontId="30" fillId="36" borderId="0" xfId="0" applyFont="1" applyFill="1" applyBorder="1" applyAlignment="1" applyProtection="1">
      <alignment vertical="top"/>
      <protection hidden="1"/>
    </xf>
    <xf numFmtId="0" fontId="30" fillId="36" borderId="33" xfId="0" applyFont="1" applyFill="1" applyBorder="1" applyAlignment="1" applyProtection="1">
      <alignment vertical="top"/>
      <protection hidden="1"/>
    </xf>
    <xf numFmtId="0" fontId="30" fillId="36" borderId="0" xfId="0" applyFont="1" applyFill="1" applyAlignment="1" applyProtection="1">
      <alignment vertical="top"/>
      <protection hidden="1"/>
    </xf>
    <xf numFmtId="0" fontId="36" fillId="41" borderId="0" xfId="0" applyFont="1" applyFill="1" applyBorder="1" applyProtection="1">
      <protection hidden="1"/>
    </xf>
    <xf numFmtId="42" fontId="0" fillId="38" borderId="68" xfId="0" applyNumberFormat="1" applyFill="1" applyBorder="1" applyAlignment="1" applyProtection="1">
      <alignment vertical="center" wrapText="1"/>
      <protection hidden="1"/>
    </xf>
    <xf numFmtId="42" fontId="0" fillId="38" borderId="69" xfId="0" applyNumberFormat="1" applyFill="1" applyBorder="1" applyAlignment="1" applyProtection="1">
      <alignment vertical="center" wrapText="1"/>
      <protection hidden="1"/>
    </xf>
    <xf numFmtId="42" fontId="0" fillId="38" borderId="70" xfId="0" applyNumberFormat="1" applyFill="1" applyBorder="1" applyAlignment="1" applyProtection="1">
      <alignment vertical="center" wrapText="1"/>
      <protection hidden="1"/>
    </xf>
    <xf numFmtId="42" fontId="25" fillId="43" borderId="5" xfId="0" applyNumberFormat="1" applyFont="1" applyFill="1" applyBorder="1" applyAlignment="1" applyProtection="1">
      <alignment horizontal="left" vertical="center"/>
      <protection hidden="1"/>
    </xf>
    <xf numFmtId="0" fontId="38" fillId="43" borderId="0" xfId="0" applyFont="1" applyFill="1" applyBorder="1" applyAlignment="1" applyProtection="1">
      <alignment horizontal="left" vertical="center"/>
      <protection hidden="1"/>
    </xf>
    <xf numFmtId="0" fontId="25" fillId="43" borderId="3" xfId="0" applyFont="1" applyFill="1" applyBorder="1" applyAlignment="1" applyProtection="1">
      <alignment horizontal="left" vertical="center"/>
      <protection hidden="1"/>
    </xf>
    <xf numFmtId="42" fontId="25" fillId="40" borderId="5" xfId="0" applyNumberFormat="1" applyFont="1" applyFill="1" applyBorder="1" applyAlignment="1" applyProtection="1">
      <alignment horizontal="left" vertical="center"/>
      <protection hidden="1"/>
    </xf>
    <xf numFmtId="0" fontId="38" fillId="40" borderId="0" xfId="0" applyFont="1" applyFill="1" applyBorder="1" applyAlignment="1" applyProtection="1">
      <alignment horizontal="left" vertical="center"/>
      <protection hidden="1"/>
    </xf>
    <xf numFmtId="0" fontId="25" fillId="40" borderId="3" xfId="0" applyFont="1" applyFill="1" applyBorder="1" applyAlignment="1" applyProtection="1">
      <alignment horizontal="left" vertical="center"/>
      <protection hidden="1"/>
    </xf>
    <xf numFmtId="0" fontId="19" fillId="0" borderId="0" xfId="0" applyFont="1"/>
    <xf numFmtId="44" fontId="0" fillId="38" borderId="21" xfId="0" applyNumberFormat="1" applyFill="1" applyBorder="1" applyAlignment="1" applyProtection="1">
      <alignment vertical="center" wrapText="1"/>
      <protection hidden="1"/>
    </xf>
    <xf numFmtId="44" fontId="0" fillId="38" borderId="73" xfId="0" applyNumberFormat="1" applyFill="1" applyBorder="1" applyAlignment="1" applyProtection="1">
      <alignment vertical="center" wrapText="1"/>
      <protection hidden="1"/>
    </xf>
    <xf numFmtId="44" fontId="0" fillId="38" borderId="39" xfId="0" applyNumberFormat="1" applyFill="1" applyBorder="1" applyAlignment="1" applyProtection="1">
      <alignment vertical="center" wrapText="1"/>
      <protection hidden="1"/>
    </xf>
    <xf numFmtId="44" fontId="0" fillId="38" borderId="41" xfId="0" applyNumberFormat="1" applyFill="1" applyBorder="1" applyAlignment="1" applyProtection="1">
      <alignment vertical="center" wrapText="1"/>
      <protection hidden="1"/>
    </xf>
    <xf numFmtId="44" fontId="0" fillId="38" borderId="8" xfId="0" applyNumberFormat="1" applyFill="1" applyBorder="1" applyAlignment="1" applyProtection="1">
      <alignment vertical="center" wrapText="1"/>
      <protection hidden="1"/>
    </xf>
    <xf numFmtId="44" fontId="0" fillId="38" borderId="60" xfId="0" applyNumberFormat="1" applyFill="1" applyBorder="1" applyAlignment="1" applyProtection="1">
      <alignment vertical="center" wrapText="1"/>
      <protection hidden="1"/>
    </xf>
    <xf numFmtId="44" fontId="0" fillId="38" borderId="61" xfId="0" applyNumberFormat="1" applyFill="1" applyBorder="1" applyAlignment="1" applyProtection="1">
      <alignment vertical="center" wrapText="1"/>
      <protection hidden="1"/>
    </xf>
    <xf numFmtId="44" fontId="0" fillId="44" borderId="59" xfId="0" applyNumberFormat="1" applyFill="1" applyBorder="1" applyAlignment="1" applyProtection="1">
      <alignment vertical="center" wrapText="1"/>
      <protection hidden="1"/>
    </xf>
    <xf numFmtId="44" fontId="0" fillId="44" borderId="60" xfId="0" applyNumberFormat="1" applyFill="1" applyBorder="1" applyAlignment="1" applyProtection="1">
      <alignment vertical="center" wrapText="1"/>
      <protection hidden="1"/>
    </xf>
    <xf numFmtId="44" fontId="0" fillId="44" borderId="61" xfId="0" applyNumberFormat="1" applyFill="1" applyBorder="1" applyAlignment="1" applyProtection="1">
      <alignment vertical="center" wrapText="1"/>
      <protection hidden="1"/>
    </xf>
    <xf numFmtId="44" fontId="0" fillId="44" borderId="58" xfId="0" applyNumberFormat="1" applyFill="1" applyBorder="1" applyAlignment="1" applyProtection="1">
      <alignment vertical="center" wrapText="1"/>
      <protection hidden="1"/>
    </xf>
    <xf numFmtId="44" fontId="0" fillId="44" borderId="39" xfId="0" applyNumberFormat="1" applyFill="1" applyBorder="1" applyAlignment="1" applyProtection="1">
      <alignment vertical="center" wrapText="1"/>
      <protection hidden="1"/>
    </xf>
    <xf numFmtId="44" fontId="0" fillId="44" borderId="41" xfId="0" applyNumberFormat="1" applyFill="1" applyBorder="1" applyAlignment="1" applyProtection="1">
      <alignment vertical="center" wrapText="1"/>
      <protection hidden="1"/>
    </xf>
    <xf numFmtId="44" fontId="0" fillId="44" borderId="42" xfId="0" applyNumberFormat="1" applyFill="1" applyBorder="1" applyAlignment="1" applyProtection="1">
      <alignment vertical="center" wrapText="1"/>
      <protection hidden="1"/>
    </xf>
    <xf numFmtId="44" fontId="0" fillId="44" borderId="71" xfId="0" applyNumberFormat="1" applyFill="1" applyBorder="1" applyAlignment="1" applyProtection="1">
      <alignment vertical="center" wrapText="1"/>
      <protection hidden="1"/>
    </xf>
    <xf numFmtId="44" fontId="0" fillId="44" borderId="21" xfId="0" applyNumberFormat="1" applyFill="1" applyBorder="1" applyAlignment="1" applyProtection="1">
      <alignment vertical="center" wrapText="1"/>
      <protection hidden="1"/>
    </xf>
    <xf numFmtId="44" fontId="0" fillId="44" borderId="62" xfId="0" applyNumberFormat="1" applyFill="1" applyBorder="1" applyAlignment="1" applyProtection="1">
      <alignment vertical="center" wrapText="1"/>
      <protection hidden="1"/>
    </xf>
    <xf numFmtId="44" fontId="0" fillId="44" borderId="65" xfId="0" applyNumberFormat="1" applyFill="1" applyBorder="1" applyAlignment="1" applyProtection="1">
      <alignment vertical="center" wrapText="1"/>
      <protection hidden="1"/>
    </xf>
    <xf numFmtId="44" fontId="0" fillId="44" borderId="72" xfId="0" applyNumberFormat="1" applyFill="1" applyBorder="1" applyAlignment="1" applyProtection="1">
      <alignment vertical="center" wrapText="1"/>
      <protection hidden="1"/>
    </xf>
    <xf numFmtId="44" fontId="0" fillId="42" borderId="59" xfId="0" applyNumberFormat="1" applyFill="1" applyBorder="1" applyAlignment="1" applyProtection="1">
      <alignment vertical="center" wrapText="1"/>
      <protection hidden="1"/>
    </xf>
    <xf numFmtId="44" fontId="0" fillId="42" borderId="60" xfId="0" applyNumberFormat="1" applyFill="1" applyBorder="1" applyAlignment="1" applyProtection="1">
      <alignment vertical="center" wrapText="1"/>
      <protection hidden="1"/>
    </xf>
    <xf numFmtId="44" fontId="0" fillId="42" borderId="61" xfId="0" applyNumberFormat="1" applyFill="1" applyBorder="1" applyAlignment="1" applyProtection="1">
      <alignment vertical="center" wrapText="1"/>
      <protection hidden="1"/>
    </xf>
    <xf numFmtId="44" fontId="0" fillId="42" borderId="58" xfId="0" applyNumberFormat="1" applyFill="1" applyBorder="1" applyAlignment="1" applyProtection="1">
      <alignment vertical="center" wrapText="1"/>
      <protection hidden="1"/>
    </xf>
    <xf numFmtId="44" fontId="0" fillId="42" borderId="39" xfId="0" applyNumberFormat="1" applyFill="1" applyBorder="1" applyAlignment="1" applyProtection="1">
      <alignment vertical="center" wrapText="1"/>
      <protection hidden="1"/>
    </xf>
    <xf numFmtId="44" fontId="0" fillId="42" borderId="41" xfId="0" applyNumberFormat="1" applyFill="1" applyBorder="1" applyAlignment="1" applyProtection="1">
      <alignment vertical="center" wrapText="1"/>
      <protection hidden="1"/>
    </xf>
    <xf numFmtId="44" fontId="0" fillId="42" borderId="71" xfId="0" applyNumberFormat="1" applyFill="1" applyBorder="1" applyAlignment="1" applyProtection="1">
      <alignment vertical="center" wrapText="1"/>
      <protection hidden="1"/>
    </xf>
    <xf numFmtId="44" fontId="0" fillId="42" borderId="62" xfId="0" applyNumberFormat="1" applyFill="1" applyBorder="1" applyAlignment="1" applyProtection="1">
      <alignment vertical="center" wrapText="1"/>
      <protection hidden="1"/>
    </xf>
    <xf numFmtId="44" fontId="0" fillId="42" borderId="72" xfId="0" applyNumberFormat="1" applyFill="1" applyBorder="1" applyAlignment="1" applyProtection="1">
      <alignment vertical="center" wrapText="1"/>
      <protection hidden="1"/>
    </xf>
    <xf numFmtId="0" fontId="30" fillId="36" borderId="0" xfId="0" applyFont="1" applyFill="1" applyAlignment="1" applyProtection="1">
      <alignment horizontal="center"/>
      <protection hidden="1"/>
    </xf>
    <xf numFmtId="164" fontId="39" fillId="36" borderId="0" xfId="0" applyNumberFormat="1" applyFont="1" applyFill="1" applyBorder="1" applyAlignment="1" applyProtection="1">
      <alignment horizontal="center" vertical="center"/>
      <protection hidden="1"/>
    </xf>
    <xf numFmtId="0" fontId="31" fillId="36" borderId="0" xfId="0" applyFont="1" applyFill="1" applyAlignment="1" applyProtection="1">
      <alignment horizontal="center" vertical="top"/>
      <protection hidden="1"/>
    </xf>
    <xf numFmtId="0" fontId="32" fillId="36" borderId="0" xfId="0" applyFont="1" applyFill="1" applyAlignment="1" applyProtection="1">
      <alignment horizontal="center" vertical="center" shrinkToFit="1"/>
      <protection hidden="1"/>
    </xf>
    <xf numFmtId="0" fontId="27" fillId="36" borderId="0" xfId="0" applyFont="1" applyFill="1" applyAlignment="1" applyProtection="1">
      <alignment horizontal="center" vertical="center"/>
      <protection hidden="1"/>
    </xf>
    <xf numFmtId="0" fontId="33" fillId="36" borderId="0" xfId="0" applyFont="1" applyFill="1" applyAlignment="1" applyProtection="1">
      <alignment horizontal="center" vertical="center" wrapText="1"/>
      <protection hidden="1"/>
    </xf>
    <xf numFmtId="0" fontId="35" fillId="34" borderId="21" xfId="0" applyFont="1" applyFill="1" applyBorder="1" applyAlignment="1" applyProtection="1">
      <alignment horizontal="center" vertical="top"/>
      <protection hidden="1"/>
    </xf>
    <xf numFmtId="0" fontId="35" fillId="34" borderId="22" xfId="0" applyFont="1" applyFill="1" applyBorder="1" applyAlignment="1" applyProtection="1">
      <alignment horizontal="center" vertical="top"/>
      <protection hidden="1"/>
    </xf>
    <xf numFmtId="0" fontId="35" fillId="34" borderId="20" xfId="0" applyFont="1" applyFill="1" applyBorder="1" applyAlignment="1" applyProtection="1">
      <alignment horizontal="center" vertical="top"/>
      <protection hidden="1"/>
    </xf>
    <xf numFmtId="0" fontId="24" fillId="36" borderId="37" xfId="0" applyFont="1" applyFill="1" applyBorder="1" applyAlignment="1" applyProtection="1">
      <alignment horizontal="left" vertical="center" wrapText="1"/>
      <protection hidden="1"/>
    </xf>
    <xf numFmtId="0" fontId="24" fillId="36" borderId="27" xfId="0" applyFont="1" applyFill="1" applyBorder="1" applyAlignment="1" applyProtection="1">
      <alignment horizontal="left" vertical="center" wrapText="1"/>
      <protection hidden="1"/>
    </xf>
    <xf numFmtId="0" fontId="24" fillId="36" borderId="28" xfId="0" applyFont="1" applyFill="1" applyBorder="1" applyAlignment="1" applyProtection="1">
      <alignment horizontal="left" vertical="center" wrapText="1"/>
      <protection hidden="1"/>
    </xf>
    <xf numFmtId="0" fontId="24" fillId="36" borderId="50" xfId="0" applyFont="1" applyFill="1" applyBorder="1" applyAlignment="1" applyProtection="1">
      <alignment horizontal="left" vertical="center" wrapText="1"/>
      <protection hidden="1"/>
    </xf>
    <xf numFmtId="0" fontId="24" fillId="36" borderId="51" xfId="0" applyFont="1" applyFill="1" applyBorder="1" applyAlignment="1" applyProtection="1">
      <alignment horizontal="left" vertical="center" wrapText="1"/>
      <protection hidden="1"/>
    </xf>
    <xf numFmtId="0" fontId="24" fillId="36" borderId="52" xfId="0" applyFont="1" applyFill="1" applyBorder="1" applyAlignment="1" applyProtection="1">
      <alignment horizontal="left" vertical="center" wrapText="1"/>
      <protection hidden="1"/>
    </xf>
    <xf numFmtId="164" fontId="30" fillId="36" borderId="35" xfId="0" applyNumberFormat="1" applyFont="1" applyFill="1" applyBorder="1" applyAlignment="1" applyProtection="1">
      <alignment horizontal="center" vertical="top"/>
      <protection hidden="1"/>
    </xf>
    <xf numFmtId="164" fontId="30" fillId="36" borderId="0" xfId="0" applyNumberFormat="1" applyFont="1" applyFill="1" applyBorder="1" applyAlignment="1" applyProtection="1">
      <alignment horizontal="center" vertical="center"/>
      <protection hidden="1"/>
    </xf>
    <xf numFmtId="0" fontId="24" fillId="36" borderId="74" xfId="0" applyFont="1" applyFill="1" applyBorder="1" applyAlignment="1" applyProtection="1">
      <alignment vertical="center" wrapText="1"/>
      <protection hidden="1"/>
    </xf>
    <xf numFmtId="0" fontId="24" fillId="36" borderId="30" xfId="0" applyFont="1" applyFill="1" applyBorder="1" applyAlignment="1" applyProtection="1">
      <alignment vertical="center" wrapText="1"/>
      <protection hidden="1"/>
    </xf>
    <xf numFmtId="0" fontId="24" fillId="36" borderId="31" xfId="0" applyFont="1" applyFill="1" applyBorder="1" applyAlignment="1" applyProtection="1">
      <alignment vertical="center" wrapText="1"/>
      <protection hidden="1"/>
    </xf>
    <xf numFmtId="0" fontId="24" fillId="36" borderId="37" xfId="0" applyFont="1" applyFill="1" applyBorder="1" applyAlignment="1" applyProtection="1">
      <alignment vertical="center" wrapText="1"/>
      <protection hidden="1"/>
    </xf>
    <xf numFmtId="0" fontId="24" fillId="36" borderId="27" xfId="0" applyFont="1" applyFill="1" applyBorder="1" applyAlignment="1" applyProtection="1">
      <alignment vertical="center" wrapText="1"/>
      <protection hidden="1"/>
    </xf>
    <xf numFmtId="0" fontId="24" fillId="36" borderId="28" xfId="0" applyFont="1" applyFill="1" applyBorder="1" applyAlignment="1" applyProtection="1">
      <alignment vertical="center" wrapText="1"/>
      <protection hidden="1"/>
    </xf>
    <xf numFmtId="0" fontId="4" fillId="40" borderId="4" xfId="0" applyFont="1" applyFill="1" applyBorder="1" applyAlignment="1" applyProtection="1">
      <alignment horizontal="left" vertical="center" wrapText="1"/>
      <protection hidden="1"/>
    </xf>
    <xf numFmtId="0" fontId="28" fillId="40" borderId="3" xfId="0" applyFont="1" applyFill="1" applyBorder="1" applyAlignment="1" applyProtection="1">
      <alignment horizontal="left" vertical="center" wrapText="1"/>
      <protection hidden="1"/>
    </xf>
    <xf numFmtId="0" fontId="28" fillId="40" borderId="5" xfId="0" applyFont="1" applyFill="1" applyBorder="1" applyAlignment="1" applyProtection="1">
      <alignment horizontal="left" vertical="center" wrapText="1"/>
      <protection hidden="1"/>
    </xf>
    <xf numFmtId="0" fontId="7" fillId="40" borderId="2" xfId="0" applyFont="1" applyFill="1" applyBorder="1" applyAlignment="1" applyProtection="1">
      <alignment horizontal="center" vertical="center" wrapText="1"/>
      <protection hidden="1"/>
    </xf>
    <xf numFmtId="0" fontId="7" fillId="40" borderId="9" xfId="0" applyFont="1" applyFill="1" applyBorder="1" applyAlignment="1" applyProtection="1">
      <alignment horizontal="center" vertical="center" wrapText="1"/>
      <protection hidden="1"/>
    </xf>
    <xf numFmtId="0" fontId="7" fillId="40" borderId="2" xfId="0" applyFont="1" applyFill="1" applyBorder="1" applyAlignment="1" applyProtection="1">
      <alignment horizontal="center" vertical="center"/>
      <protection hidden="1"/>
    </xf>
    <xf numFmtId="0" fontId="7" fillId="40" borderId="9" xfId="0" applyFont="1" applyFill="1" applyBorder="1" applyAlignment="1" applyProtection="1">
      <alignment horizontal="center" vertical="center"/>
      <protection hidden="1"/>
    </xf>
    <xf numFmtId="0" fontId="26" fillId="40" borderId="0" xfId="0" applyFont="1" applyFill="1" applyBorder="1" applyAlignment="1" applyProtection="1">
      <alignment horizontal="left" vertical="center"/>
      <protection hidden="1"/>
    </xf>
    <xf numFmtId="0" fontId="7" fillId="40" borderId="4" xfId="0" applyFont="1" applyFill="1" applyBorder="1" applyAlignment="1" applyProtection="1">
      <alignment horizontal="center" vertical="center" wrapText="1"/>
      <protection hidden="1"/>
    </xf>
    <xf numFmtId="42" fontId="7" fillId="40" borderId="9" xfId="0" applyNumberFormat="1" applyFont="1" applyFill="1" applyBorder="1" applyAlignment="1" applyProtection="1">
      <alignment horizontal="center" vertical="center" wrapText="1"/>
      <protection hidden="1"/>
    </xf>
    <xf numFmtId="42" fontId="7" fillId="40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45" xfId="0" applyFont="1" applyFill="1" applyBorder="1" applyAlignment="1" applyProtection="1">
      <alignment horizontal="center" vertical="center" wrapText="1"/>
      <protection hidden="1"/>
    </xf>
    <xf numFmtId="0" fontId="7" fillId="35" borderId="47" xfId="0" applyFont="1" applyFill="1" applyBorder="1" applyAlignment="1" applyProtection="1">
      <alignment horizontal="center" vertical="center" wrapText="1"/>
      <protection hidden="1"/>
    </xf>
    <xf numFmtId="0" fontId="7" fillId="35" borderId="46" xfId="0" applyFont="1" applyFill="1" applyBorder="1" applyAlignment="1" applyProtection="1">
      <alignment horizontal="center" vertical="center" wrapText="1"/>
      <protection hidden="1"/>
    </xf>
    <xf numFmtId="0" fontId="7" fillId="40" borderId="8" xfId="0" applyFont="1" applyFill="1" applyBorder="1" applyAlignment="1" applyProtection="1">
      <alignment horizontal="center" vertical="center" wrapText="1"/>
      <protection hidden="1"/>
    </xf>
    <xf numFmtId="0" fontId="7" fillId="40" borderId="67" xfId="0" applyFont="1" applyFill="1" applyBorder="1" applyAlignment="1" applyProtection="1">
      <alignment horizontal="center" vertical="center" wrapText="1"/>
      <protection hidden="1"/>
    </xf>
    <xf numFmtId="0" fontId="26" fillId="43" borderId="0" xfId="0" applyFont="1" applyFill="1" applyBorder="1" applyAlignment="1" applyProtection="1">
      <alignment horizontal="left" vertical="center"/>
      <protection hidden="1"/>
    </xf>
    <xf numFmtId="0" fontId="4" fillId="43" borderId="4" xfId="0" applyFont="1" applyFill="1" applyBorder="1" applyAlignment="1" applyProtection="1">
      <alignment horizontal="left" vertical="center" wrapText="1"/>
      <protection hidden="1"/>
    </xf>
    <xf numFmtId="0" fontId="28" fillId="43" borderId="3" xfId="0" applyFont="1" applyFill="1" applyBorder="1" applyAlignment="1" applyProtection="1">
      <alignment horizontal="left" vertical="center" wrapText="1"/>
      <protection hidden="1"/>
    </xf>
    <xf numFmtId="0" fontId="28" fillId="43" borderId="5" xfId="0" applyFont="1" applyFill="1" applyBorder="1" applyAlignment="1" applyProtection="1">
      <alignment horizontal="left" vertical="center" wrapText="1"/>
      <protection hidden="1"/>
    </xf>
    <xf numFmtId="0" fontId="7" fillId="44" borderId="2" xfId="0" applyFont="1" applyFill="1" applyBorder="1" applyAlignment="1" applyProtection="1">
      <alignment horizontal="center" vertical="center" wrapText="1"/>
      <protection hidden="1"/>
    </xf>
    <xf numFmtId="0" fontId="7" fillId="44" borderId="4" xfId="0" applyFont="1" applyFill="1" applyBorder="1" applyAlignment="1" applyProtection="1">
      <alignment horizontal="center" vertical="center" wrapText="1"/>
      <protection hidden="1"/>
    </xf>
    <xf numFmtId="0" fontId="7" fillId="43" borderId="2" xfId="0" applyFont="1" applyFill="1" applyBorder="1" applyAlignment="1" applyProtection="1">
      <alignment horizontal="center" vertical="center" wrapText="1"/>
      <protection hidden="1"/>
    </xf>
    <xf numFmtId="0" fontId="7" fillId="43" borderId="9" xfId="0" applyFont="1" applyFill="1" applyBorder="1" applyAlignment="1" applyProtection="1">
      <alignment horizontal="center" vertical="center" wrapText="1"/>
      <protection hidden="1"/>
    </xf>
    <xf numFmtId="0" fontId="7" fillId="43" borderId="2" xfId="0" applyFont="1" applyFill="1" applyBorder="1" applyAlignment="1" applyProtection="1">
      <alignment horizontal="center" vertical="center"/>
      <protection hidden="1"/>
    </xf>
    <xf numFmtId="0" fontId="7" fillId="43" borderId="9" xfId="0" applyFont="1" applyFill="1" applyBorder="1" applyAlignment="1" applyProtection="1">
      <alignment horizontal="center" vertical="center"/>
      <protection hidden="1"/>
    </xf>
    <xf numFmtId="42" fontId="7" fillId="43" borderId="8" xfId="0" applyNumberFormat="1" applyFont="1" applyFill="1" applyBorder="1" applyAlignment="1" applyProtection="1">
      <alignment horizontal="center" vertical="center" wrapText="1"/>
      <protection hidden="1"/>
    </xf>
    <xf numFmtId="42" fontId="7" fillId="43" borderId="67" xfId="0" applyNumberFormat="1" applyFont="1" applyFill="1" applyBorder="1" applyAlignment="1" applyProtection="1">
      <alignment horizontal="center" vertical="center" wrapText="1"/>
      <protection hidden="1"/>
    </xf>
    <xf numFmtId="0" fontId="7" fillId="45" borderId="45" xfId="0" applyFont="1" applyFill="1" applyBorder="1" applyAlignment="1" applyProtection="1">
      <alignment horizontal="center" vertical="center" wrapText="1"/>
      <protection hidden="1"/>
    </xf>
    <xf numFmtId="0" fontId="7" fillId="45" borderId="46" xfId="0" applyFont="1" applyFill="1" applyBorder="1" applyAlignment="1" applyProtection="1">
      <alignment horizontal="center" vertical="center" wrapText="1"/>
      <protection hidden="1"/>
    </xf>
    <xf numFmtId="0" fontId="7" fillId="45" borderId="47" xfId="0" applyFont="1" applyFill="1" applyBorder="1" applyAlignment="1" applyProtection="1">
      <alignment horizontal="center" vertical="center" wrapText="1"/>
      <protection hidden="1"/>
    </xf>
    <xf numFmtId="0" fontId="7" fillId="43" borderId="8" xfId="0" applyFont="1" applyFill="1" applyBorder="1" applyAlignment="1" applyProtection="1">
      <alignment horizontal="center" vertical="center" wrapText="1"/>
      <protection hidden="1"/>
    </xf>
    <xf numFmtId="0" fontId="7" fillId="43" borderId="67" xfId="0" applyFont="1" applyFill="1" applyBorder="1" applyAlignment="1" applyProtection="1">
      <alignment horizontal="center" vertical="center" wrapText="1"/>
      <protection hidden="1"/>
    </xf>
    <xf numFmtId="0" fontId="38" fillId="37" borderId="0" xfId="0" applyFont="1" applyFill="1" applyBorder="1" applyAlignment="1" applyProtection="1">
      <alignment horizontal="left" vertical="center"/>
      <protection hidden="1"/>
    </xf>
    <xf numFmtId="0" fontId="4" fillId="37" borderId="4" xfId="0" applyFont="1" applyFill="1" applyBorder="1" applyAlignment="1" applyProtection="1">
      <alignment horizontal="left" vertical="center" wrapText="1"/>
      <protection hidden="1"/>
    </xf>
    <xf numFmtId="0" fontId="4" fillId="37" borderId="3" xfId="0" applyFont="1" applyFill="1" applyBorder="1" applyAlignment="1" applyProtection="1">
      <alignment horizontal="left" vertical="center" wrapText="1"/>
      <protection hidden="1"/>
    </xf>
    <xf numFmtId="0" fontId="4" fillId="37" borderId="5" xfId="0" applyFont="1" applyFill="1" applyBorder="1" applyAlignment="1" applyProtection="1">
      <alignment horizontal="left" vertical="center" wrapText="1"/>
      <protection hidden="1"/>
    </xf>
    <xf numFmtId="0" fontId="7" fillId="37" borderId="2" xfId="0" applyFont="1" applyFill="1" applyBorder="1" applyAlignment="1" applyProtection="1">
      <alignment horizontal="center" vertical="center" wrapText="1"/>
      <protection hidden="1"/>
    </xf>
    <xf numFmtId="0" fontId="7" fillId="37" borderId="4" xfId="0" applyFont="1" applyFill="1" applyBorder="1" applyAlignment="1" applyProtection="1">
      <alignment horizontal="center" vertical="center" wrapText="1"/>
      <protection hidden="1"/>
    </xf>
    <xf numFmtId="0" fontId="7" fillId="37" borderId="9" xfId="0" applyFont="1" applyFill="1" applyBorder="1" applyAlignment="1" applyProtection="1">
      <alignment horizontal="center" vertical="center" wrapText="1"/>
      <protection hidden="1"/>
    </xf>
    <xf numFmtId="0" fontId="7" fillId="37" borderId="2" xfId="0" applyFont="1" applyFill="1" applyBorder="1" applyAlignment="1" applyProtection="1">
      <alignment horizontal="center" vertical="center"/>
      <protection hidden="1"/>
    </xf>
    <xf numFmtId="0" fontId="7" fillId="37" borderId="9" xfId="0" applyFont="1" applyFill="1" applyBorder="1" applyAlignment="1" applyProtection="1">
      <alignment horizontal="center" vertical="center"/>
      <protection hidden="1"/>
    </xf>
    <xf numFmtId="42" fontId="7" fillId="37" borderId="9" xfId="0" applyNumberFormat="1" applyFont="1" applyFill="1" applyBorder="1" applyAlignment="1" applyProtection="1">
      <alignment horizontal="center" vertical="center" wrapText="1"/>
      <protection hidden="1"/>
    </xf>
    <xf numFmtId="42" fontId="7" fillId="37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39" borderId="45" xfId="0" applyFont="1" applyFill="1" applyBorder="1" applyAlignment="1" applyProtection="1">
      <alignment horizontal="center" vertical="center" wrapText="1"/>
      <protection hidden="1"/>
    </xf>
    <xf numFmtId="0" fontId="7" fillId="39" borderId="46" xfId="0" applyFont="1" applyFill="1" applyBorder="1" applyAlignment="1" applyProtection="1">
      <alignment horizontal="center" vertical="center" wrapText="1"/>
      <protection hidden="1"/>
    </xf>
    <xf numFmtId="0" fontId="7" fillId="39" borderId="47" xfId="0" applyFont="1" applyFill="1" applyBorder="1" applyAlignment="1" applyProtection="1">
      <alignment horizontal="center" vertical="center" wrapText="1"/>
      <protection hidden="1"/>
    </xf>
    <xf numFmtId="0" fontId="7" fillId="39" borderId="2" xfId="0" applyFont="1" applyFill="1" applyBorder="1" applyAlignment="1" applyProtection="1">
      <alignment horizontal="center" vertical="center" wrapText="1"/>
      <protection hidden="1"/>
    </xf>
    <xf numFmtId="0" fontId="7" fillId="39" borderId="9" xfId="0" applyFont="1" applyFill="1" applyBorder="1" applyAlignment="1" applyProtection="1">
      <alignment horizontal="center" vertical="center" wrapText="1"/>
      <protection hidden="1"/>
    </xf>
    <xf numFmtId="0" fontId="7" fillId="37" borderId="8" xfId="0" applyFont="1" applyFill="1" applyBorder="1" applyAlignment="1" applyProtection="1">
      <alignment horizontal="center" vertical="center" wrapText="1"/>
      <protection hidden="1"/>
    </xf>
    <xf numFmtId="0" fontId="7" fillId="37" borderId="67" xfId="0" applyFont="1" applyFill="1" applyBorder="1" applyAlignment="1" applyProtection="1">
      <alignment horizontal="center" vertical="center" wrapText="1"/>
      <protection hidden="1"/>
    </xf>
  </cellXfs>
  <cellStyles count="5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Excel Built-in Normal 1" xfId="21"/>
    <cellStyle name="Excel Built-in Normal 2" xfId="22"/>
    <cellStyle name="Hypertextový odkaz" xfId="23" builtinId="8"/>
    <cellStyle name="Chybně" xfId="24" builtinId="27" customBuiltin="1"/>
    <cellStyle name="Kontrolní buňka" xfId="25" builtinId="23" customBuiltin="1"/>
    <cellStyle name="Nadpis 1" xfId="26" builtinId="16" customBuiltin="1"/>
    <cellStyle name="Nadpis 2" xfId="27" builtinId="17" customBuiltin="1"/>
    <cellStyle name="Nadpis 3" xfId="28" builtinId="18" customBuiltin="1"/>
    <cellStyle name="Nadpis 4" xfId="29" builtinId="19" customBuiltin="1"/>
    <cellStyle name="Název" xfId="30" builtinId="15" customBuiltin="1"/>
    <cellStyle name="Neutrální" xfId="31" builtinId="28" customBuiltin="1"/>
    <cellStyle name="Normální" xfId="0" builtinId="0"/>
    <cellStyle name="Normální 2" xfId="32"/>
    <cellStyle name="normální 2 2" xfId="33"/>
    <cellStyle name="Normální 2 3" xfId="34"/>
    <cellStyle name="Normální 2 4" xfId="35"/>
    <cellStyle name="Normální 2 5" xfId="36"/>
    <cellStyle name="Poznámka" xfId="37" builtinId="10" customBuiltin="1"/>
    <cellStyle name="Propojená buňka" xfId="38" builtinId="24" customBuiltin="1"/>
    <cellStyle name="Správně" xfId="39" builtinId="26" customBuiltin="1"/>
    <cellStyle name="Styl 1" xfId="40"/>
    <cellStyle name="Text upozornění" xfId="41" builtinId="11" customBuiltin="1"/>
    <cellStyle name="Vstup" xfId="42" builtinId="20" customBuiltin="1"/>
    <cellStyle name="Výpočet" xfId="43" builtinId="22" customBuiltin="1"/>
    <cellStyle name="Výstup" xfId="44" builtinId="21" customBuiltin="1"/>
    <cellStyle name="Vysvětlující text" xfId="45" builtinId="53" customBuiltin="1"/>
    <cellStyle name="Zvýraznění 1" xfId="46" builtinId="29" customBuiltin="1"/>
    <cellStyle name="Zvýraznění 2" xfId="47" builtinId="33" customBuiltin="1"/>
    <cellStyle name="Zvýraznění 3" xfId="48" builtinId="37" customBuiltin="1"/>
    <cellStyle name="Zvýraznění 4" xfId="49" builtinId="41" customBuiltin="1"/>
    <cellStyle name="Zvýraznění 5" xfId="50" builtinId="45" customBuiltin="1"/>
    <cellStyle name="Zvýraznění 6" xfId="51" builtinId="49" customBuiltin="1"/>
  </cellStyles>
  <dxfs count="1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6B8CE"/>
      <color rgb="FF79C9FF"/>
      <color rgb="FFEE80A7"/>
      <color rgb="FF0099FF"/>
      <color rgb="FFF9B1F9"/>
      <color rgb="FFC6EFFE"/>
      <color rgb="FFACE9FE"/>
      <color rgb="FF81FC24"/>
      <color rgb="FFF3FBC5"/>
      <color rgb="FFD6F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36</xdr:row>
      <xdr:rowOff>82550</xdr:rowOff>
    </xdr:from>
    <xdr:to>
      <xdr:col>8</xdr:col>
      <xdr:colOff>49387</xdr:colOff>
      <xdr:row>40</xdr:row>
      <xdr:rowOff>95251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9102725"/>
          <a:ext cx="2802113" cy="736601"/>
        </a:xfrm>
        <a:prstGeom prst="rect">
          <a:avLst/>
        </a:prstGeom>
      </xdr:spPr>
    </xdr:pic>
    <xdr:clientData/>
  </xdr:twoCellAnchor>
  <xdr:twoCellAnchor editAs="oneCell">
    <xdr:from>
      <xdr:col>12</xdr:col>
      <xdr:colOff>157162</xdr:colOff>
      <xdr:row>36</xdr:row>
      <xdr:rowOff>152402</xdr:rowOff>
    </xdr:from>
    <xdr:to>
      <xdr:col>15</xdr:col>
      <xdr:colOff>447674</xdr:colOff>
      <xdr:row>40</xdr:row>
      <xdr:rowOff>52889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0087" y="9172577"/>
          <a:ext cx="1319212" cy="624387"/>
        </a:xfrm>
        <a:prstGeom prst="rect">
          <a:avLst/>
        </a:prstGeom>
      </xdr:spPr>
    </xdr:pic>
    <xdr:clientData/>
  </xdr:twoCellAnchor>
  <xdr:twoCellAnchor editAs="oneCell">
    <xdr:from>
      <xdr:col>1</xdr:col>
      <xdr:colOff>52388</xdr:colOff>
      <xdr:row>0</xdr:row>
      <xdr:rowOff>115888</xdr:rowOff>
    </xdr:from>
    <xdr:to>
      <xdr:col>15</xdr:col>
      <xdr:colOff>394149</xdr:colOff>
      <xdr:row>2</xdr:row>
      <xdr:rowOff>144463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3" y="115888"/>
          <a:ext cx="5561461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programmes/erasmus-plus/resources/distance-calculator_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5"/>
  <sheetViews>
    <sheetView tabSelected="1" workbookViewId="0">
      <selection activeCell="B11" sqref="B11:P11"/>
    </sheetView>
  </sheetViews>
  <sheetFormatPr defaultRowHeight="14.25" x14ac:dyDescent="0.2"/>
  <cols>
    <col min="1" max="1" width="2.42578125" style="18" customWidth="1"/>
    <col min="2" max="14" width="5.7109375" style="18" customWidth="1"/>
    <col min="15" max="15" width="4" style="18" customWidth="1"/>
    <col min="16" max="16" width="9" style="18" customWidth="1"/>
    <col min="17" max="16384" width="9.140625" style="18"/>
  </cols>
  <sheetData>
    <row r="4" spans="2:16" x14ac:dyDescent="0.2">
      <c r="H4" s="176" t="s">
        <v>286</v>
      </c>
      <c r="I4" s="176"/>
      <c r="J4" s="176"/>
    </row>
    <row r="6" spans="2:16" ht="40.5" x14ac:dyDescent="0.2">
      <c r="B6" s="178" t="s">
        <v>8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2:16" ht="20.25" x14ac:dyDescent="0.2">
      <c r="B7" s="179" t="s">
        <v>281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2:16" x14ac:dyDescent="0.2">
      <c r="B8" s="180" t="s">
        <v>282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spans="2:16" x14ac:dyDescent="0.2">
      <c r="B9" s="19"/>
      <c r="C9" s="20"/>
      <c r="D9" s="20"/>
      <c r="E9" s="20"/>
      <c r="F9" s="20"/>
      <c r="G9" s="20"/>
      <c r="H9" s="20"/>
      <c r="I9" s="20"/>
      <c r="J9" s="20"/>
      <c r="K9" s="20"/>
    </row>
    <row r="10" spans="2:16" ht="42.75" customHeight="1" x14ac:dyDescent="0.2">
      <c r="B10" s="181" t="s">
        <v>287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2:16" ht="25.5" x14ac:dyDescent="0.2">
      <c r="B11" s="182" t="s">
        <v>9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4"/>
    </row>
    <row r="12" spans="2:16" s="24" customFormat="1" ht="17.25" customHeight="1" x14ac:dyDescent="0.25">
      <c r="B12" s="21" t="s">
        <v>10</v>
      </c>
      <c r="C12" s="22" t="s">
        <v>288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</row>
    <row r="13" spans="2:16" s="24" customFormat="1" ht="30" customHeight="1" x14ac:dyDescent="0.25">
      <c r="B13" s="25" t="s">
        <v>11</v>
      </c>
      <c r="C13" s="185" t="s">
        <v>65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7"/>
    </row>
    <row r="14" spans="2:16" s="24" customFormat="1" ht="17.25" customHeight="1" x14ac:dyDescent="0.25">
      <c r="B14" s="25" t="s">
        <v>12</v>
      </c>
      <c r="C14" s="26" t="s">
        <v>67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2:16" s="24" customFormat="1" ht="17.25" customHeight="1" x14ac:dyDescent="0.25">
      <c r="B15" s="25" t="s">
        <v>14</v>
      </c>
      <c r="C15" s="26" t="s">
        <v>68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2:16" s="73" customFormat="1" ht="17.25" customHeight="1" x14ac:dyDescent="0.25">
      <c r="B16" s="69"/>
      <c r="C16" s="188" t="s">
        <v>289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90"/>
    </row>
    <row r="17" spans="2:16" s="73" customFormat="1" ht="17.25" customHeight="1" x14ac:dyDescent="0.25">
      <c r="B17" s="72" t="s">
        <v>15</v>
      </c>
      <c r="C17" s="37" t="s">
        <v>7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</row>
    <row r="18" spans="2:16" s="73" customFormat="1" ht="17.25" customHeight="1" x14ac:dyDescent="0.25">
      <c r="B18" s="68"/>
      <c r="C18" s="73" t="s">
        <v>66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2:16" s="24" customFormat="1" ht="32.25" customHeight="1" x14ac:dyDescent="0.25">
      <c r="B19" s="25" t="s">
        <v>16</v>
      </c>
      <c r="C19" s="196" t="s">
        <v>290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8"/>
    </row>
    <row r="20" spans="2:16" s="24" customFormat="1" ht="17.25" customHeight="1" x14ac:dyDescent="0.25">
      <c r="B20" s="25" t="s">
        <v>93</v>
      </c>
      <c r="C20" s="26" t="s">
        <v>13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</row>
    <row r="21" spans="2:16" s="24" customFormat="1" ht="17.25" customHeight="1" x14ac:dyDescent="0.25">
      <c r="B21" s="25" t="s">
        <v>94</v>
      </c>
      <c r="C21" s="26" t="s">
        <v>284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s="24" customFormat="1" ht="30.75" customHeight="1" x14ac:dyDescent="0.25">
      <c r="B22" s="28" t="s">
        <v>95</v>
      </c>
      <c r="C22" s="193" t="s">
        <v>285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5"/>
    </row>
    <row r="24" spans="2:16" s="30" customFormat="1" x14ac:dyDescent="0.2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2:16" ht="25.5" x14ac:dyDescent="0.2">
      <c r="B25" s="182" t="s">
        <v>19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</row>
    <row r="26" spans="2:16" ht="14.25" customHeight="1" x14ac:dyDescent="0.2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2:16" ht="14.25" customHeight="1" x14ac:dyDescent="0.2">
      <c r="B27" s="29"/>
      <c r="C27" s="30"/>
      <c r="D27" s="30"/>
      <c r="E27" s="30"/>
      <c r="G27" s="30" t="s">
        <v>110</v>
      </c>
      <c r="H27" s="30"/>
      <c r="I27" s="30"/>
      <c r="J27" s="30"/>
      <c r="K27" s="30" t="s">
        <v>17</v>
      </c>
      <c r="L27" s="30"/>
      <c r="M27" s="30"/>
      <c r="N27" s="30"/>
      <c r="O27" s="30"/>
      <c r="P27" s="31"/>
    </row>
    <row r="28" spans="2:16" x14ac:dyDescent="0.2">
      <c r="B28" s="29"/>
      <c r="C28" s="30"/>
      <c r="D28" s="30"/>
      <c r="E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2:16" s="129" customFormat="1" ht="22.5" customHeight="1" x14ac:dyDescent="0.25">
      <c r="B29" s="126"/>
      <c r="C29" s="127" t="s">
        <v>283</v>
      </c>
      <c r="D29" s="127"/>
      <c r="E29" s="127"/>
      <c r="F29" s="127"/>
      <c r="G29" s="36">
        <f>učitel!D57</f>
        <v>0</v>
      </c>
      <c r="H29" s="36"/>
      <c r="I29" s="36"/>
      <c r="J29" s="36"/>
      <c r="K29" s="192">
        <f>učitel!K57</f>
        <v>0</v>
      </c>
      <c r="L29" s="192"/>
      <c r="M29" s="192"/>
      <c r="N29" s="192"/>
      <c r="O29" s="127"/>
      <c r="P29" s="128"/>
    </row>
    <row r="30" spans="2:16" s="129" customFormat="1" ht="22.5" customHeight="1" x14ac:dyDescent="0.25">
      <c r="B30" s="126"/>
      <c r="C30" s="127" t="s">
        <v>20</v>
      </c>
      <c r="D30" s="127"/>
      <c r="E30" s="127"/>
      <c r="F30" s="127"/>
      <c r="G30" s="36">
        <f>'VŠ pedagog'!D57</f>
        <v>0</v>
      </c>
      <c r="H30" s="36"/>
      <c r="I30" s="36"/>
      <c r="J30" s="36"/>
      <c r="K30" s="192">
        <f>'VŠ pedagog'!K57</f>
        <v>0</v>
      </c>
      <c r="L30" s="192"/>
      <c r="M30" s="192"/>
      <c r="N30" s="192"/>
      <c r="O30" s="127"/>
      <c r="P30" s="128"/>
    </row>
    <row r="31" spans="2:16" s="136" customFormat="1" ht="22.5" customHeight="1" x14ac:dyDescent="0.25">
      <c r="B31" s="131"/>
      <c r="C31" s="132" t="s">
        <v>21</v>
      </c>
      <c r="D31" s="132"/>
      <c r="E31" s="132"/>
      <c r="F31" s="132"/>
      <c r="G31" s="133">
        <f>student!D107</f>
        <v>0</v>
      </c>
      <c r="H31" s="132"/>
      <c r="I31" s="132"/>
      <c r="J31" s="132"/>
      <c r="K31" s="191">
        <f>student!K107</f>
        <v>0</v>
      </c>
      <c r="L31" s="191"/>
      <c r="M31" s="191"/>
      <c r="N31" s="191"/>
      <c r="O31" s="134"/>
      <c r="P31" s="135"/>
    </row>
    <row r="32" spans="2:16" s="129" customFormat="1" ht="6" customHeight="1" x14ac:dyDescent="0.25">
      <c r="B32" s="126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8"/>
    </row>
    <row r="33" spans="2:16" s="129" customFormat="1" ht="15" x14ac:dyDescent="0.25">
      <c r="B33" s="126"/>
      <c r="C33" s="130" t="s">
        <v>18</v>
      </c>
      <c r="D33" s="130"/>
      <c r="E33" s="130"/>
      <c r="F33" s="130"/>
      <c r="G33" s="125">
        <f>G29+G30+G31</f>
        <v>0</v>
      </c>
      <c r="H33" s="130"/>
      <c r="I33" s="130"/>
      <c r="J33" s="130"/>
      <c r="K33" s="177">
        <f>K29+K30+K31</f>
        <v>0</v>
      </c>
      <c r="L33" s="177"/>
      <c r="M33" s="177"/>
      <c r="N33" s="177"/>
      <c r="O33" s="127"/>
      <c r="P33" s="128"/>
    </row>
    <row r="34" spans="2:16" x14ac:dyDescent="0.2">
      <c r="B34" s="29"/>
      <c r="C34" s="30"/>
      <c r="D34" s="30"/>
      <c r="E34" s="30"/>
      <c r="F34" s="30"/>
      <c r="G34" s="30"/>
      <c r="H34" s="30"/>
      <c r="I34" s="30"/>
      <c r="J34" s="30"/>
      <c r="K34" s="137" t="s">
        <v>107</v>
      </c>
      <c r="L34" s="137"/>
      <c r="M34" s="137"/>
      <c r="N34" s="137"/>
      <c r="O34" s="137"/>
      <c r="P34" s="31"/>
    </row>
    <row r="35" spans="2:16" x14ac:dyDescent="0.2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</sheetData>
  <sheetProtection algorithmName="SHA-512" hashValue="E/5zFO+MTotx2kP5KuRfVRoGfvHuCX3+NfM28wHwnpcfoGL+IJ7ML5q5PibGudQ/T5HgvrARHIaf0BkOg0wauA==" saltValue="HfXDzalPT65yBUJRwpg/LA==" spinCount="100000" sheet="1" objects="1" scenarios="1"/>
  <mergeCells count="15">
    <mergeCell ref="H4:J4"/>
    <mergeCell ref="K33:N33"/>
    <mergeCell ref="B6:P6"/>
    <mergeCell ref="B7:P7"/>
    <mergeCell ref="B8:P8"/>
    <mergeCell ref="B10:P10"/>
    <mergeCell ref="B11:P11"/>
    <mergeCell ref="C13:P13"/>
    <mergeCell ref="C16:P16"/>
    <mergeCell ref="K31:N31"/>
    <mergeCell ref="B25:P25"/>
    <mergeCell ref="K29:N29"/>
    <mergeCell ref="K30:N30"/>
    <mergeCell ref="C22:P22"/>
    <mergeCell ref="C19:P19"/>
  </mergeCells>
  <hyperlinks>
    <hyperlink ref="C17" r:id="rId1"/>
  </hyperlinks>
  <pageMargins left="0.43307086614173229" right="0.43307086614173229" top="0.74803149606299213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3"/>
  <sheetViews>
    <sheetView zoomScaleNormal="100" workbookViewId="0">
      <selection activeCell="C7" sqref="C7"/>
    </sheetView>
  </sheetViews>
  <sheetFormatPr defaultColWidth="10.85546875" defaultRowHeight="15" zeroHeight="1" x14ac:dyDescent="0.25"/>
  <cols>
    <col min="1" max="1" width="2.42578125" style="2" customWidth="1"/>
    <col min="2" max="2" width="13.42578125" style="9" customWidth="1"/>
    <col min="3" max="3" width="13.28515625" style="9" customWidth="1"/>
    <col min="4" max="4" width="10.7109375" style="9" hidden="1" customWidth="1"/>
    <col min="5" max="5" width="13.5703125" style="8" customWidth="1"/>
    <col min="6" max="6" width="23.7109375" style="7" customWidth="1"/>
    <col min="7" max="7" width="15.85546875" style="8" customWidth="1"/>
    <col min="8" max="8" width="32" style="7" customWidth="1"/>
    <col min="9" max="10" width="16.7109375" style="8" customWidth="1"/>
    <col min="11" max="11" width="18.42578125" style="8" customWidth="1"/>
    <col min="12" max="16384" width="10.85546875" style="7"/>
  </cols>
  <sheetData>
    <row r="1" spans="1:12" ht="17.25" customHeight="1" thickBot="1" x14ac:dyDescent="0.3">
      <c r="A1" s="8"/>
      <c r="B1" s="8"/>
      <c r="C1" s="8"/>
      <c r="D1" s="8"/>
      <c r="F1" s="8"/>
    </row>
    <row r="2" spans="1:12" ht="9.75" customHeight="1" x14ac:dyDescent="0.3">
      <c r="B2" s="50"/>
      <c r="C2" s="51"/>
      <c r="D2" s="51"/>
      <c r="E2" s="52"/>
      <c r="F2" s="53"/>
      <c r="G2" s="54"/>
      <c r="H2" s="54"/>
      <c r="I2" s="54"/>
      <c r="J2" s="53"/>
      <c r="K2" s="55"/>
      <c r="L2" s="13"/>
    </row>
    <row r="3" spans="1:12" s="12" customFormat="1" ht="36.75" customHeight="1" x14ac:dyDescent="0.3">
      <c r="A3" s="1"/>
      <c r="B3" s="56"/>
      <c r="C3" s="206" t="s">
        <v>51</v>
      </c>
      <c r="D3" s="206"/>
      <c r="E3" s="206"/>
      <c r="F3" s="206"/>
      <c r="G3" s="206"/>
      <c r="H3" s="206"/>
      <c r="I3" s="206"/>
      <c r="J3" s="145"/>
      <c r="K3" s="57"/>
      <c r="L3" s="16"/>
    </row>
    <row r="4" spans="1:12" ht="9.75" customHeight="1" thickBot="1" x14ac:dyDescent="0.3">
      <c r="B4" s="199"/>
      <c r="C4" s="200"/>
      <c r="D4" s="200"/>
      <c r="E4" s="200"/>
      <c r="F4" s="200"/>
      <c r="G4" s="200"/>
      <c r="H4" s="200"/>
      <c r="I4" s="200"/>
      <c r="J4" s="200"/>
      <c r="K4" s="201"/>
      <c r="L4" s="13"/>
    </row>
    <row r="5" spans="1:12" s="12" customFormat="1" ht="34.5" customHeight="1" thickBot="1" x14ac:dyDescent="0.3">
      <c r="A5" s="4"/>
      <c r="B5" s="202" t="s">
        <v>63</v>
      </c>
      <c r="C5" s="58" t="s">
        <v>64</v>
      </c>
      <c r="D5" s="59"/>
      <c r="E5" s="58" t="s">
        <v>60</v>
      </c>
      <c r="F5" s="202" t="s">
        <v>61</v>
      </c>
      <c r="G5" s="203"/>
      <c r="H5" s="204" t="s">
        <v>6</v>
      </c>
      <c r="I5" s="205"/>
      <c r="J5" s="213" t="s">
        <v>108</v>
      </c>
      <c r="K5" s="208" t="s">
        <v>52</v>
      </c>
      <c r="L5" s="16"/>
    </row>
    <row r="6" spans="1:12" s="12" customFormat="1" ht="38.25" customHeight="1" thickBot="1" x14ac:dyDescent="0.3">
      <c r="A6" s="4"/>
      <c r="B6" s="207"/>
      <c r="C6" s="210" t="s">
        <v>53</v>
      </c>
      <c r="D6" s="212"/>
      <c r="E6" s="212"/>
      <c r="F6" s="210" t="s">
        <v>54</v>
      </c>
      <c r="G6" s="211"/>
      <c r="H6" s="210" t="s">
        <v>62</v>
      </c>
      <c r="I6" s="211"/>
      <c r="J6" s="214"/>
      <c r="K6" s="209"/>
      <c r="L6" s="16"/>
    </row>
    <row r="7" spans="1:12" s="10" customFormat="1" ht="27.95" customHeight="1" x14ac:dyDescent="0.25">
      <c r="A7" s="6"/>
      <c r="B7" s="110" t="s">
        <v>83</v>
      </c>
      <c r="C7" s="112"/>
      <c r="D7" s="115">
        <f>IF(C7&gt;0,1,0)</f>
        <v>0</v>
      </c>
      <c r="E7" s="167">
        <f>IF(D7=1,data!$C$41*C7,0)</f>
        <v>0</v>
      </c>
      <c r="F7" s="87" t="s">
        <v>55</v>
      </c>
      <c r="G7" s="170">
        <f>(IF($D7=1,VLOOKUP(F7,data!$B$3:$E$32,2,0),0))*C7</f>
        <v>0</v>
      </c>
      <c r="H7" s="87" t="s">
        <v>55</v>
      </c>
      <c r="I7" s="170">
        <f>IF($D7=1,VLOOKUP(H7,data!$B$35:$D$39,2,0),0)</f>
        <v>0</v>
      </c>
      <c r="J7" s="173">
        <f>IF(AND(E7&lt;&gt;0,G7&lt;&gt;0,I7&lt;&gt;0)=FALSE,0,data!$C$43)</f>
        <v>0</v>
      </c>
      <c r="K7" s="117">
        <f>IF(AND(E7&lt;&gt;0,G7&lt;&gt;0,I7&lt;&gt;0)=FALSE,0,INT(E7+G7+I7+J7))</f>
        <v>0</v>
      </c>
    </row>
    <row r="8" spans="1:12" s="10" customFormat="1" ht="27.95" customHeight="1" x14ac:dyDescent="0.25">
      <c r="A8" s="6"/>
      <c r="B8" s="111" t="s">
        <v>84</v>
      </c>
      <c r="C8" s="113"/>
      <c r="D8" s="93">
        <f t="shared" ref="D8:D56" si="0">IF(C8&gt;0,1,0)</f>
        <v>0</v>
      </c>
      <c r="E8" s="168">
        <f>IF(D8=1,data!$C$41*C8,0)</f>
        <v>0</v>
      </c>
      <c r="F8" s="88" t="s">
        <v>55</v>
      </c>
      <c r="G8" s="171">
        <f>(IF($D8=1,VLOOKUP(F8,data!$B$3:$E$32,2,0),0))*C8</f>
        <v>0</v>
      </c>
      <c r="H8" s="88" t="s">
        <v>55</v>
      </c>
      <c r="I8" s="171">
        <f>IF($D8=1,VLOOKUP(H8,data!$B$35:$D$39,2,0),0)</f>
        <v>0</v>
      </c>
      <c r="J8" s="174">
        <f>IF(AND(E8&lt;&gt;0,G8&lt;&gt;0,I8&lt;&gt;0)=FALSE,0,data!$C$43)</f>
        <v>0</v>
      </c>
      <c r="K8" s="118">
        <f t="shared" ref="K8:K56" si="1">IF(AND(E8&lt;&gt;0,G8&lt;&gt;0,I8&lt;&gt;0)=FALSE,0,INT(E8+G8+I8+J8))</f>
        <v>0</v>
      </c>
      <c r="L8" s="15"/>
    </row>
    <row r="9" spans="1:12" s="10" customFormat="1" ht="27.95" customHeight="1" x14ac:dyDescent="0.25">
      <c r="A9" s="6"/>
      <c r="B9" s="110" t="s">
        <v>85</v>
      </c>
      <c r="C9" s="113"/>
      <c r="D9" s="93">
        <f t="shared" si="0"/>
        <v>0</v>
      </c>
      <c r="E9" s="168">
        <f>IF(D9=1,data!$C$41*C9,0)</f>
        <v>0</v>
      </c>
      <c r="F9" s="88" t="s">
        <v>55</v>
      </c>
      <c r="G9" s="171">
        <f>(IF($D9=1,VLOOKUP(F9,data!$B$3:$E$32,2,0),0))*C9</f>
        <v>0</v>
      </c>
      <c r="H9" s="88" t="s">
        <v>55</v>
      </c>
      <c r="I9" s="171">
        <f>IF($D9=1,VLOOKUP(H9,data!$B$35:$D$39,2,0),0)</f>
        <v>0</v>
      </c>
      <c r="J9" s="174">
        <f>IF(AND(E9&lt;&gt;0,G9&lt;&gt;0,I9&lt;&gt;0)=FALSE,0,data!$C$43)</f>
        <v>0</v>
      </c>
      <c r="K9" s="118">
        <f t="shared" si="1"/>
        <v>0</v>
      </c>
      <c r="L9" s="15"/>
    </row>
    <row r="10" spans="1:12" s="10" customFormat="1" ht="27.95" customHeight="1" x14ac:dyDescent="0.25">
      <c r="A10" s="5"/>
      <c r="B10" s="111" t="s">
        <v>86</v>
      </c>
      <c r="C10" s="113"/>
      <c r="D10" s="93">
        <f t="shared" si="0"/>
        <v>0</v>
      </c>
      <c r="E10" s="168">
        <f>IF(D10=1,data!$C$41*C10,0)</f>
        <v>0</v>
      </c>
      <c r="F10" s="88" t="s">
        <v>55</v>
      </c>
      <c r="G10" s="171">
        <f>(IF($D10=1,VLOOKUP(F10,data!$B$3:$E$32,2,0),0))*C10</f>
        <v>0</v>
      </c>
      <c r="H10" s="88" t="s">
        <v>55</v>
      </c>
      <c r="I10" s="171">
        <f>IF($D10=1,VLOOKUP(H10,data!$B$35:$D$39,2,0),0)</f>
        <v>0</v>
      </c>
      <c r="J10" s="174">
        <f>IF(AND(E10&lt;&gt;0,G10&lt;&gt;0,I10&lt;&gt;0)=FALSE,0,data!$C$43)</f>
        <v>0</v>
      </c>
      <c r="K10" s="118">
        <f t="shared" si="1"/>
        <v>0</v>
      </c>
      <c r="L10" s="15"/>
    </row>
    <row r="11" spans="1:12" s="10" customFormat="1" ht="27.95" customHeight="1" x14ac:dyDescent="0.25">
      <c r="A11" s="5"/>
      <c r="B11" s="110" t="s">
        <v>87</v>
      </c>
      <c r="C11" s="113"/>
      <c r="D11" s="93">
        <f t="shared" si="0"/>
        <v>0</v>
      </c>
      <c r="E11" s="168">
        <f>IF(D11=1,data!$C$41*C11,0)</f>
        <v>0</v>
      </c>
      <c r="F11" s="88" t="s">
        <v>55</v>
      </c>
      <c r="G11" s="171">
        <f>(IF($D11=1,VLOOKUP(F11,data!$B$3:$E$32,2,0),0))*C11</f>
        <v>0</v>
      </c>
      <c r="H11" s="88" t="s">
        <v>55</v>
      </c>
      <c r="I11" s="171">
        <f>IF($D11=1,VLOOKUP(H11,data!$B$35:$D$39,2,0),0)</f>
        <v>0</v>
      </c>
      <c r="J11" s="174">
        <f>IF(AND(E11&lt;&gt;0,G11&lt;&gt;0,I11&lt;&gt;0)=FALSE,0,data!$C$43)</f>
        <v>0</v>
      </c>
      <c r="K11" s="118">
        <f t="shared" si="1"/>
        <v>0</v>
      </c>
      <c r="L11" s="15"/>
    </row>
    <row r="12" spans="1:12" s="10" customFormat="1" ht="27.95" customHeight="1" x14ac:dyDescent="0.25">
      <c r="A12" s="5"/>
      <c r="B12" s="111" t="s">
        <v>88</v>
      </c>
      <c r="C12" s="113"/>
      <c r="D12" s="93">
        <f t="shared" si="0"/>
        <v>0</v>
      </c>
      <c r="E12" s="168">
        <f>IF(D12=1,data!$C$41*C12,0)</f>
        <v>0</v>
      </c>
      <c r="F12" s="88" t="s">
        <v>55</v>
      </c>
      <c r="G12" s="171">
        <f>(IF($D12=1,VLOOKUP(F12,data!$B$3:$E$32,2,0),0))*C12</f>
        <v>0</v>
      </c>
      <c r="H12" s="88" t="s">
        <v>55</v>
      </c>
      <c r="I12" s="171">
        <f>IF($D12=1,VLOOKUP(H12,data!$B$35:$D$39,2,0),0)</f>
        <v>0</v>
      </c>
      <c r="J12" s="174">
        <f>IF(AND(E12&lt;&gt;0,G12&lt;&gt;0,I12&lt;&gt;0)=FALSE,0,data!$C$43)</f>
        <v>0</v>
      </c>
      <c r="K12" s="118">
        <f t="shared" si="1"/>
        <v>0</v>
      </c>
      <c r="L12" s="15"/>
    </row>
    <row r="13" spans="1:12" s="10" customFormat="1" ht="27.95" customHeight="1" x14ac:dyDescent="0.25">
      <c r="A13" s="5"/>
      <c r="B13" s="110" t="s">
        <v>89</v>
      </c>
      <c r="C13" s="113"/>
      <c r="D13" s="93">
        <f t="shared" si="0"/>
        <v>0</v>
      </c>
      <c r="E13" s="168">
        <f>IF(D13=1,data!$C$41*C13,0)</f>
        <v>0</v>
      </c>
      <c r="F13" s="88" t="s">
        <v>55</v>
      </c>
      <c r="G13" s="171">
        <f>(IF($D13=1,VLOOKUP(F13,data!$B$3:$E$32,2,0),0))*C13</f>
        <v>0</v>
      </c>
      <c r="H13" s="88" t="s">
        <v>55</v>
      </c>
      <c r="I13" s="171">
        <f>IF($D13=1,VLOOKUP(H13,data!$B$35:$D$39,2,0),0)</f>
        <v>0</v>
      </c>
      <c r="J13" s="174">
        <f>IF(AND(E13&lt;&gt;0,G13&lt;&gt;0,I13&lt;&gt;0)=FALSE,0,data!$C$43)</f>
        <v>0</v>
      </c>
      <c r="K13" s="118">
        <f t="shared" si="1"/>
        <v>0</v>
      </c>
      <c r="L13" s="15"/>
    </row>
    <row r="14" spans="1:12" s="10" customFormat="1" ht="27.95" customHeight="1" x14ac:dyDescent="0.25">
      <c r="A14" s="5"/>
      <c r="B14" s="111" t="s">
        <v>90</v>
      </c>
      <c r="C14" s="113"/>
      <c r="D14" s="93">
        <f t="shared" si="0"/>
        <v>0</v>
      </c>
      <c r="E14" s="168">
        <f>IF(D14=1,data!$C$41*C14,0)</f>
        <v>0</v>
      </c>
      <c r="F14" s="88" t="s">
        <v>55</v>
      </c>
      <c r="G14" s="171">
        <f>(IF($D14=1,VLOOKUP(F14,data!$B$3:$E$32,2,0),0))*C14</f>
        <v>0</v>
      </c>
      <c r="H14" s="88" t="s">
        <v>55</v>
      </c>
      <c r="I14" s="171">
        <f>IF($D14=1,VLOOKUP(H14,data!$B$35:$D$39,2,0),0)</f>
        <v>0</v>
      </c>
      <c r="J14" s="174">
        <f>IF(AND(E14&lt;&gt;0,G14&lt;&gt;0,I14&lt;&gt;0)=FALSE,0,data!$C$43)</f>
        <v>0</v>
      </c>
      <c r="K14" s="118">
        <f t="shared" si="1"/>
        <v>0</v>
      </c>
      <c r="L14" s="15"/>
    </row>
    <row r="15" spans="1:12" s="10" customFormat="1" ht="27.95" customHeight="1" x14ac:dyDescent="0.25">
      <c r="A15" s="5"/>
      <c r="B15" s="110" t="s">
        <v>91</v>
      </c>
      <c r="C15" s="113"/>
      <c r="D15" s="93">
        <f t="shared" ref="D15:D24" si="2">IF(C15&gt;0,1,0)</f>
        <v>0</v>
      </c>
      <c r="E15" s="168">
        <f>IF(D15=1,data!$C$41*C15,0)</f>
        <v>0</v>
      </c>
      <c r="F15" s="88" t="s">
        <v>55</v>
      </c>
      <c r="G15" s="171">
        <f>(IF($D15=1,VLOOKUP(F15,data!$B$3:$E$32,2,0),0))*C15</f>
        <v>0</v>
      </c>
      <c r="H15" s="88" t="s">
        <v>55</v>
      </c>
      <c r="I15" s="171">
        <f>IF($D15=1,VLOOKUP(H15,data!$B$35:$D$39,2,0),0)</f>
        <v>0</v>
      </c>
      <c r="J15" s="174">
        <f>IF(AND(E15&lt;&gt;0,G15&lt;&gt;0,I15&lt;&gt;0)=FALSE,0,data!$C$43)</f>
        <v>0</v>
      </c>
      <c r="K15" s="118">
        <f t="shared" si="1"/>
        <v>0</v>
      </c>
      <c r="L15" s="15"/>
    </row>
    <row r="16" spans="1:12" s="10" customFormat="1" ht="27.95" customHeight="1" x14ac:dyDescent="0.25">
      <c r="A16" s="5"/>
      <c r="B16" s="111" t="s">
        <v>92</v>
      </c>
      <c r="C16" s="113"/>
      <c r="D16" s="93">
        <f t="shared" si="2"/>
        <v>0</v>
      </c>
      <c r="E16" s="168">
        <f>IF(D16=1,data!$C$41*C16,0)</f>
        <v>0</v>
      </c>
      <c r="F16" s="88" t="s">
        <v>55</v>
      </c>
      <c r="G16" s="171">
        <f>(IF($D16=1,VLOOKUP(F16,data!$B$3:$E$32,2,0),0))*C16</f>
        <v>0</v>
      </c>
      <c r="H16" s="88" t="s">
        <v>55</v>
      </c>
      <c r="I16" s="171">
        <f>IF($D16=1,VLOOKUP(H16,data!$B$35:$D$39,2,0),0)</f>
        <v>0</v>
      </c>
      <c r="J16" s="174">
        <f>IF(AND(E16&lt;&gt;0,G16&lt;&gt;0,I16&lt;&gt;0)=FALSE,0,data!$C$43)</f>
        <v>0</v>
      </c>
      <c r="K16" s="118">
        <f t="shared" si="1"/>
        <v>0</v>
      </c>
      <c r="L16" s="15"/>
    </row>
    <row r="17" spans="1:12" s="10" customFormat="1" ht="27.95" customHeight="1" x14ac:dyDescent="0.25">
      <c r="A17" s="5"/>
      <c r="B17" s="110" t="s">
        <v>111</v>
      </c>
      <c r="C17" s="113"/>
      <c r="D17" s="93">
        <f t="shared" si="2"/>
        <v>0</v>
      </c>
      <c r="E17" s="168">
        <f>IF(D17=1,data!$C$41*C17,0)</f>
        <v>0</v>
      </c>
      <c r="F17" s="88" t="s">
        <v>55</v>
      </c>
      <c r="G17" s="171">
        <f>(IF($D17=1,VLOOKUP(F17,data!$B$3:$E$32,2,0),0))*C17</f>
        <v>0</v>
      </c>
      <c r="H17" s="88" t="s">
        <v>55</v>
      </c>
      <c r="I17" s="171">
        <f>IF($D17=1,VLOOKUP(H17,data!$B$35:$D$39,2,0),0)</f>
        <v>0</v>
      </c>
      <c r="J17" s="174">
        <f>IF(AND(E17&lt;&gt;0,G17&lt;&gt;0,I17&lt;&gt;0)=FALSE,0,data!$C$43)</f>
        <v>0</v>
      </c>
      <c r="K17" s="118">
        <f t="shared" si="1"/>
        <v>0</v>
      </c>
      <c r="L17" s="15"/>
    </row>
    <row r="18" spans="1:12" s="10" customFormat="1" ht="27.95" customHeight="1" x14ac:dyDescent="0.25">
      <c r="A18" s="5"/>
      <c r="B18" s="111" t="s">
        <v>112</v>
      </c>
      <c r="C18" s="113"/>
      <c r="D18" s="93">
        <f t="shared" si="2"/>
        <v>0</v>
      </c>
      <c r="E18" s="168">
        <f>IF(D18=1,data!$C$41*C18,0)</f>
        <v>0</v>
      </c>
      <c r="F18" s="88" t="s">
        <v>55</v>
      </c>
      <c r="G18" s="171">
        <f>(IF($D18=1,VLOOKUP(F18,data!$B$3:$E$32,2,0),0))*C18</f>
        <v>0</v>
      </c>
      <c r="H18" s="88" t="s">
        <v>55</v>
      </c>
      <c r="I18" s="171">
        <f>IF($D18=1,VLOOKUP(H18,data!$B$35:$D$39,2,0),0)</f>
        <v>0</v>
      </c>
      <c r="J18" s="174">
        <f>IF(AND(E18&lt;&gt;0,G18&lt;&gt;0,I18&lt;&gt;0)=FALSE,0,data!$C$43)</f>
        <v>0</v>
      </c>
      <c r="K18" s="118">
        <f t="shared" si="1"/>
        <v>0</v>
      </c>
      <c r="L18" s="15"/>
    </row>
    <row r="19" spans="1:12" s="10" customFormat="1" ht="27.95" customHeight="1" x14ac:dyDescent="0.25">
      <c r="A19" s="5"/>
      <c r="B19" s="110" t="s">
        <v>113</v>
      </c>
      <c r="C19" s="113"/>
      <c r="D19" s="93">
        <f t="shared" si="2"/>
        <v>0</v>
      </c>
      <c r="E19" s="168">
        <f>IF(D19=1,data!$C$41*C19,0)</f>
        <v>0</v>
      </c>
      <c r="F19" s="88" t="s">
        <v>55</v>
      </c>
      <c r="G19" s="171">
        <f>(IF($D19=1,VLOOKUP(F19,data!$B$3:$E$32,2,0),0))*C19</f>
        <v>0</v>
      </c>
      <c r="H19" s="88" t="s">
        <v>55</v>
      </c>
      <c r="I19" s="171">
        <f>IF($D19=1,VLOOKUP(H19,data!$B$35:$D$39,2,0),0)</f>
        <v>0</v>
      </c>
      <c r="J19" s="174">
        <f>IF(AND(E19&lt;&gt;0,G19&lt;&gt;0,I19&lt;&gt;0)=FALSE,0,data!$C$43)</f>
        <v>0</v>
      </c>
      <c r="K19" s="118">
        <f t="shared" si="1"/>
        <v>0</v>
      </c>
      <c r="L19" s="15"/>
    </row>
    <row r="20" spans="1:12" s="10" customFormat="1" ht="27.95" customHeight="1" x14ac:dyDescent="0.25">
      <c r="A20" s="5"/>
      <c r="B20" s="111" t="s">
        <v>114</v>
      </c>
      <c r="C20" s="113"/>
      <c r="D20" s="93">
        <f t="shared" si="2"/>
        <v>0</v>
      </c>
      <c r="E20" s="168">
        <f>IF(D20=1,data!$C$41*C20,0)</f>
        <v>0</v>
      </c>
      <c r="F20" s="88" t="s">
        <v>55</v>
      </c>
      <c r="G20" s="171">
        <f>(IF($D20=1,VLOOKUP(F20,data!$B$3:$E$32,2,0),0))*C20</f>
        <v>0</v>
      </c>
      <c r="H20" s="88" t="s">
        <v>55</v>
      </c>
      <c r="I20" s="171">
        <f>IF($D20=1,VLOOKUP(H20,data!$B$35:$D$39,2,0),0)</f>
        <v>0</v>
      </c>
      <c r="J20" s="174">
        <f>IF(AND(E20&lt;&gt;0,G20&lt;&gt;0,I20&lt;&gt;0)=FALSE,0,data!$C$43)</f>
        <v>0</v>
      </c>
      <c r="K20" s="118">
        <f t="shared" si="1"/>
        <v>0</v>
      </c>
      <c r="L20" s="15"/>
    </row>
    <row r="21" spans="1:12" s="10" customFormat="1" ht="27.95" customHeight="1" x14ac:dyDescent="0.25">
      <c r="A21" s="5"/>
      <c r="B21" s="110" t="s">
        <v>115</v>
      </c>
      <c r="C21" s="113"/>
      <c r="D21" s="93">
        <f t="shared" si="2"/>
        <v>0</v>
      </c>
      <c r="E21" s="168">
        <f>IF(D21=1,data!$C$41*C21,0)</f>
        <v>0</v>
      </c>
      <c r="F21" s="88" t="s">
        <v>55</v>
      </c>
      <c r="G21" s="171">
        <f>(IF($D21=1,VLOOKUP(F21,data!$B$3:$E$32,2,0),0))*C21</f>
        <v>0</v>
      </c>
      <c r="H21" s="88" t="s">
        <v>55</v>
      </c>
      <c r="I21" s="171">
        <f>IF($D21=1,VLOOKUP(H21,data!$B$35:$D$39,2,0),0)</f>
        <v>0</v>
      </c>
      <c r="J21" s="174">
        <f>IF(AND(E21&lt;&gt;0,G21&lt;&gt;0,I21&lt;&gt;0)=FALSE,0,data!$C$43)</f>
        <v>0</v>
      </c>
      <c r="K21" s="118">
        <f t="shared" si="1"/>
        <v>0</v>
      </c>
      <c r="L21" s="15"/>
    </row>
    <row r="22" spans="1:12" s="10" customFormat="1" ht="27.95" customHeight="1" x14ac:dyDescent="0.25">
      <c r="A22" s="5"/>
      <c r="B22" s="111" t="s">
        <v>116</v>
      </c>
      <c r="C22" s="113"/>
      <c r="D22" s="93">
        <f t="shared" si="2"/>
        <v>0</v>
      </c>
      <c r="E22" s="168">
        <f>IF(D22=1,data!$C$41*C22,0)</f>
        <v>0</v>
      </c>
      <c r="F22" s="88" t="s">
        <v>55</v>
      </c>
      <c r="G22" s="171">
        <f>(IF($D22=1,VLOOKUP(F22,data!$B$3:$E$32,2,0),0))*C22</f>
        <v>0</v>
      </c>
      <c r="H22" s="88" t="s">
        <v>55</v>
      </c>
      <c r="I22" s="171">
        <f>IF($D22=1,VLOOKUP(H22,data!$B$35:$D$39,2,0),0)</f>
        <v>0</v>
      </c>
      <c r="J22" s="174">
        <f>IF(AND(E22&lt;&gt;0,G22&lt;&gt;0,I22&lt;&gt;0)=FALSE,0,data!$C$43)</f>
        <v>0</v>
      </c>
      <c r="K22" s="118">
        <f t="shared" si="1"/>
        <v>0</v>
      </c>
      <c r="L22" s="15"/>
    </row>
    <row r="23" spans="1:12" s="10" customFormat="1" ht="27.95" customHeight="1" x14ac:dyDescent="0.25">
      <c r="A23" s="5"/>
      <c r="B23" s="110" t="s">
        <v>117</v>
      </c>
      <c r="C23" s="113"/>
      <c r="D23" s="93">
        <f t="shared" si="2"/>
        <v>0</v>
      </c>
      <c r="E23" s="168">
        <f>IF(D23=1,data!$C$41*C23,0)</f>
        <v>0</v>
      </c>
      <c r="F23" s="88" t="s">
        <v>55</v>
      </c>
      <c r="G23" s="171">
        <f>(IF($D23=1,VLOOKUP(F23,data!$B$3:$E$32,2,0),0))*C23</f>
        <v>0</v>
      </c>
      <c r="H23" s="88" t="s">
        <v>55</v>
      </c>
      <c r="I23" s="171">
        <f>IF($D23=1,VLOOKUP(H23,data!$B$35:$D$39,2,0),0)</f>
        <v>0</v>
      </c>
      <c r="J23" s="174">
        <f>IF(AND(E23&lt;&gt;0,G23&lt;&gt;0,I23&lt;&gt;0)=FALSE,0,data!$C$43)</f>
        <v>0</v>
      </c>
      <c r="K23" s="118">
        <f t="shared" si="1"/>
        <v>0</v>
      </c>
      <c r="L23" s="15"/>
    </row>
    <row r="24" spans="1:12" s="10" customFormat="1" ht="27.95" customHeight="1" x14ac:dyDescent="0.25">
      <c r="A24" s="5"/>
      <c r="B24" s="111" t="s">
        <v>118</v>
      </c>
      <c r="C24" s="113"/>
      <c r="D24" s="93">
        <f t="shared" si="2"/>
        <v>0</v>
      </c>
      <c r="E24" s="168">
        <f>IF(D24=1,data!$C$41*C24,0)</f>
        <v>0</v>
      </c>
      <c r="F24" s="88" t="s">
        <v>55</v>
      </c>
      <c r="G24" s="171">
        <f>(IF($D24=1,VLOOKUP(F24,data!$B$3:$E$32,2,0),0))*C24</f>
        <v>0</v>
      </c>
      <c r="H24" s="88" t="s">
        <v>55</v>
      </c>
      <c r="I24" s="171">
        <f>IF($D24=1,VLOOKUP(H24,data!$B$35:$D$39,2,0),0)</f>
        <v>0</v>
      </c>
      <c r="J24" s="174">
        <f>IF(AND(E24&lt;&gt;0,G24&lt;&gt;0,I24&lt;&gt;0)=FALSE,0,data!$C$43)</f>
        <v>0</v>
      </c>
      <c r="K24" s="118">
        <f t="shared" si="1"/>
        <v>0</v>
      </c>
      <c r="L24" s="15"/>
    </row>
    <row r="25" spans="1:12" s="10" customFormat="1" ht="27.95" customHeight="1" x14ac:dyDescent="0.25">
      <c r="A25" s="5"/>
      <c r="B25" s="110" t="s">
        <v>119</v>
      </c>
      <c r="C25" s="113"/>
      <c r="D25" s="93">
        <f t="shared" ref="D25:D29" si="3">IF(C25&gt;0,1,0)</f>
        <v>0</v>
      </c>
      <c r="E25" s="168">
        <f>IF(D25=1,data!$C$41*C25,0)</f>
        <v>0</v>
      </c>
      <c r="F25" s="88" t="s">
        <v>55</v>
      </c>
      <c r="G25" s="171">
        <f>(IF($D25=1,VLOOKUP(F25,data!$B$3:$E$32,2,0),0))*C25</f>
        <v>0</v>
      </c>
      <c r="H25" s="88" t="s">
        <v>55</v>
      </c>
      <c r="I25" s="171">
        <f>IF($D25=1,VLOOKUP(H25,data!$B$35:$D$39,2,0),0)</f>
        <v>0</v>
      </c>
      <c r="J25" s="174">
        <f>IF(AND(E25&lt;&gt;0,G25&lt;&gt;0,I25&lt;&gt;0)=FALSE,0,data!$C$43)</f>
        <v>0</v>
      </c>
      <c r="K25" s="118">
        <f t="shared" si="1"/>
        <v>0</v>
      </c>
      <c r="L25" s="15"/>
    </row>
    <row r="26" spans="1:12" s="10" customFormat="1" ht="27.95" customHeight="1" x14ac:dyDescent="0.25">
      <c r="A26" s="5"/>
      <c r="B26" s="111" t="s">
        <v>120</v>
      </c>
      <c r="C26" s="113"/>
      <c r="D26" s="93">
        <f t="shared" si="3"/>
        <v>0</v>
      </c>
      <c r="E26" s="168">
        <f>IF(D26=1,data!$C$41*C26,0)</f>
        <v>0</v>
      </c>
      <c r="F26" s="88" t="s">
        <v>55</v>
      </c>
      <c r="G26" s="171">
        <f>(IF($D26=1,VLOOKUP(F26,data!$B$3:$E$32,2,0),0))*C26</f>
        <v>0</v>
      </c>
      <c r="H26" s="88" t="s">
        <v>55</v>
      </c>
      <c r="I26" s="171">
        <f>IF($D26=1,VLOOKUP(H26,data!$B$35:$D$39,2,0),0)</f>
        <v>0</v>
      </c>
      <c r="J26" s="174">
        <f>IF(AND(E26&lt;&gt;0,G26&lt;&gt;0,I26&lt;&gt;0)=FALSE,0,data!$C$43)</f>
        <v>0</v>
      </c>
      <c r="K26" s="118">
        <f t="shared" si="1"/>
        <v>0</v>
      </c>
      <c r="L26" s="15"/>
    </row>
    <row r="27" spans="1:12" s="10" customFormat="1" ht="27.95" customHeight="1" x14ac:dyDescent="0.25">
      <c r="A27" s="5"/>
      <c r="B27" s="110" t="s">
        <v>121</v>
      </c>
      <c r="C27" s="113"/>
      <c r="D27" s="93">
        <f t="shared" si="3"/>
        <v>0</v>
      </c>
      <c r="E27" s="168">
        <f>IF(D27=1,data!$C$41*C27,0)</f>
        <v>0</v>
      </c>
      <c r="F27" s="88" t="s">
        <v>55</v>
      </c>
      <c r="G27" s="171">
        <f>(IF($D27=1,VLOOKUP(F27,data!$B$3:$E$32,2,0),0))*C27</f>
        <v>0</v>
      </c>
      <c r="H27" s="88" t="s">
        <v>55</v>
      </c>
      <c r="I27" s="171">
        <f>IF($D27=1,VLOOKUP(H27,data!$B$35:$D$39,2,0),0)</f>
        <v>0</v>
      </c>
      <c r="J27" s="174">
        <f>IF(AND(E27&lt;&gt;0,G27&lt;&gt;0,I27&lt;&gt;0)=FALSE,0,data!$C$43)</f>
        <v>0</v>
      </c>
      <c r="K27" s="118">
        <f t="shared" si="1"/>
        <v>0</v>
      </c>
      <c r="L27" s="15"/>
    </row>
    <row r="28" spans="1:12" s="10" customFormat="1" ht="27.95" customHeight="1" x14ac:dyDescent="0.25">
      <c r="A28" s="5"/>
      <c r="B28" s="111" t="s">
        <v>122</v>
      </c>
      <c r="C28" s="113"/>
      <c r="D28" s="93">
        <f t="shared" si="3"/>
        <v>0</v>
      </c>
      <c r="E28" s="168">
        <f>IF(D28=1,data!$C$41*C28,0)</f>
        <v>0</v>
      </c>
      <c r="F28" s="88" t="s">
        <v>55</v>
      </c>
      <c r="G28" s="171">
        <f>(IF($D28=1,VLOOKUP(F28,data!$B$3:$E$32,2,0),0))*C28</f>
        <v>0</v>
      </c>
      <c r="H28" s="88" t="s">
        <v>55</v>
      </c>
      <c r="I28" s="171">
        <f>IF($D28=1,VLOOKUP(H28,data!$B$35:$D$39,2,0),0)</f>
        <v>0</v>
      </c>
      <c r="J28" s="174">
        <f>IF(AND(E28&lt;&gt;0,G28&lt;&gt;0,I28&lt;&gt;0)=FALSE,0,data!$C$43)</f>
        <v>0</v>
      </c>
      <c r="K28" s="118">
        <f t="shared" si="1"/>
        <v>0</v>
      </c>
      <c r="L28" s="15"/>
    </row>
    <row r="29" spans="1:12" s="10" customFormat="1" ht="27.95" customHeight="1" x14ac:dyDescent="0.25">
      <c r="A29" s="5"/>
      <c r="B29" s="110" t="s">
        <v>123</v>
      </c>
      <c r="C29" s="113"/>
      <c r="D29" s="93">
        <f t="shared" si="3"/>
        <v>0</v>
      </c>
      <c r="E29" s="168">
        <f>IF(D29=1,data!$C$41*C29,0)</f>
        <v>0</v>
      </c>
      <c r="F29" s="88" t="s">
        <v>55</v>
      </c>
      <c r="G29" s="171">
        <f>(IF($D29=1,VLOOKUP(F29,data!$B$3:$E$32,2,0),0))*C29</f>
        <v>0</v>
      </c>
      <c r="H29" s="88" t="s">
        <v>55</v>
      </c>
      <c r="I29" s="171">
        <f>IF($D29=1,VLOOKUP(H29,data!$B$35:$D$39,2,0),0)</f>
        <v>0</v>
      </c>
      <c r="J29" s="174">
        <f>IF(AND(E29&lt;&gt;0,G29&lt;&gt;0,I29&lt;&gt;0)=FALSE,0,data!$C$43)</f>
        <v>0</v>
      </c>
      <c r="K29" s="118">
        <f t="shared" si="1"/>
        <v>0</v>
      </c>
      <c r="L29" s="15"/>
    </row>
    <row r="30" spans="1:12" s="10" customFormat="1" ht="27.95" customHeight="1" x14ac:dyDescent="0.25">
      <c r="A30" s="5"/>
      <c r="B30" s="110" t="s">
        <v>124</v>
      </c>
      <c r="C30" s="113"/>
      <c r="D30" s="93">
        <f t="shared" si="0"/>
        <v>0</v>
      </c>
      <c r="E30" s="168">
        <f>IF(D30=1,data!$C$41*C30,0)</f>
        <v>0</v>
      </c>
      <c r="F30" s="88" t="s">
        <v>55</v>
      </c>
      <c r="G30" s="171">
        <f>(IF($D30=1,VLOOKUP(F30,data!$B$3:$E$32,2,0),0))*C30</f>
        <v>0</v>
      </c>
      <c r="H30" s="88" t="s">
        <v>55</v>
      </c>
      <c r="I30" s="171">
        <f>IF($D30=1,VLOOKUP(H30,data!$B$35:$D$39,2,0),0)</f>
        <v>0</v>
      </c>
      <c r="J30" s="174">
        <f>IF(AND(E30&lt;&gt;0,G30&lt;&gt;0,I30&lt;&gt;0)=FALSE,0,data!$C$43)</f>
        <v>0</v>
      </c>
      <c r="K30" s="118">
        <f t="shared" si="1"/>
        <v>0</v>
      </c>
      <c r="L30" s="15"/>
    </row>
    <row r="31" spans="1:12" s="10" customFormat="1" ht="27.95" customHeight="1" x14ac:dyDescent="0.25">
      <c r="A31" s="5"/>
      <c r="B31" s="110" t="s">
        <v>125</v>
      </c>
      <c r="C31" s="113"/>
      <c r="D31" s="93">
        <f>IF(C31&gt;0,1,0)</f>
        <v>0</v>
      </c>
      <c r="E31" s="168">
        <f>IF(D31=1,data!$C$41*C31,0)</f>
        <v>0</v>
      </c>
      <c r="F31" s="88" t="s">
        <v>55</v>
      </c>
      <c r="G31" s="171">
        <f>(IF($D31=1,VLOOKUP(F31,data!$B$3:$E$32,2,0),0))*C31</f>
        <v>0</v>
      </c>
      <c r="H31" s="88" t="s">
        <v>55</v>
      </c>
      <c r="I31" s="171">
        <f>IF($D31=1,VLOOKUP(H31,data!$B$35:$D$39,2,0),0)</f>
        <v>0</v>
      </c>
      <c r="J31" s="174">
        <f>IF(AND(E31&lt;&gt;0,G31&lt;&gt;0,I31&lt;&gt;0)=FALSE,0,data!$C$43)</f>
        <v>0</v>
      </c>
      <c r="K31" s="118">
        <f t="shared" si="1"/>
        <v>0</v>
      </c>
      <c r="L31" s="15"/>
    </row>
    <row r="32" spans="1:12" s="10" customFormat="1" ht="27.95" customHeight="1" x14ac:dyDescent="0.25">
      <c r="A32" s="6"/>
      <c r="B32" s="111" t="s">
        <v>126</v>
      </c>
      <c r="C32" s="113"/>
      <c r="D32" s="93">
        <f t="shared" ref="D32:D54" si="4">IF(C32&gt;0,1,0)</f>
        <v>0</v>
      </c>
      <c r="E32" s="168">
        <f>IF(D32=1,data!$C$41*C32,0)</f>
        <v>0</v>
      </c>
      <c r="F32" s="88" t="s">
        <v>55</v>
      </c>
      <c r="G32" s="171">
        <f>(IF($D32=1,VLOOKUP(F32,data!$B$3:$E$32,2,0),0))*C32</f>
        <v>0</v>
      </c>
      <c r="H32" s="88" t="s">
        <v>55</v>
      </c>
      <c r="I32" s="171">
        <f>IF($D32=1,VLOOKUP(H32,data!$B$35:$D$39,2,0),0)</f>
        <v>0</v>
      </c>
      <c r="J32" s="174">
        <f>IF(AND(E32&lt;&gt;0,G32&lt;&gt;0,I32&lt;&gt;0)=FALSE,0,data!$C$43)</f>
        <v>0</v>
      </c>
      <c r="K32" s="118">
        <f t="shared" si="1"/>
        <v>0</v>
      </c>
      <c r="L32" s="15"/>
    </row>
    <row r="33" spans="1:12" s="10" customFormat="1" ht="27.95" customHeight="1" x14ac:dyDescent="0.25">
      <c r="A33" s="6"/>
      <c r="B33" s="110" t="s">
        <v>127</v>
      </c>
      <c r="C33" s="113"/>
      <c r="D33" s="93">
        <f t="shared" si="4"/>
        <v>0</v>
      </c>
      <c r="E33" s="168">
        <f>IF(D33=1,data!$C$41*C33,0)</f>
        <v>0</v>
      </c>
      <c r="F33" s="88" t="s">
        <v>55</v>
      </c>
      <c r="G33" s="171">
        <f>(IF($D33=1,VLOOKUP(F33,data!$B$3:$E$32,2,0),0))*C33</f>
        <v>0</v>
      </c>
      <c r="H33" s="88" t="s">
        <v>55</v>
      </c>
      <c r="I33" s="171">
        <f>IF($D33=1,VLOOKUP(H33,data!$B$35:$D$39,2,0),0)</f>
        <v>0</v>
      </c>
      <c r="J33" s="174">
        <f>IF(AND(E33&lt;&gt;0,G33&lt;&gt;0,I33&lt;&gt;0)=FALSE,0,data!$C$43)</f>
        <v>0</v>
      </c>
      <c r="K33" s="118">
        <f t="shared" si="1"/>
        <v>0</v>
      </c>
      <c r="L33" s="15"/>
    </row>
    <row r="34" spans="1:12" s="10" customFormat="1" ht="27.95" customHeight="1" x14ac:dyDescent="0.25">
      <c r="A34" s="5"/>
      <c r="B34" s="111" t="s">
        <v>128</v>
      </c>
      <c r="C34" s="113"/>
      <c r="D34" s="93">
        <f t="shared" si="4"/>
        <v>0</v>
      </c>
      <c r="E34" s="168">
        <f>IF(D34=1,data!$C$41*C34,0)</f>
        <v>0</v>
      </c>
      <c r="F34" s="88" t="s">
        <v>55</v>
      </c>
      <c r="G34" s="171">
        <f>(IF($D34=1,VLOOKUP(F34,data!$B$3:$E$32,2,0),0))*C34</f>
        <v>0</v>
      </c>
      <c r="H34" s="88" t="s">
        <v>55</v>
      </c>
      <c r="I34" s="171">
        <f>IF($D34=1,VLOOKUP(H34,data!$B$35:$D$39,2,0),0)</f>
        <v>0</v>
      </c>
      <c r="J34" s="174">
        <f>IF(AND(E34&lt;&gt;0,G34&lt;&gt;0,I34&lt;&gt;0)=FALSE,0,data!$C$43)</f>
        <v>0</v>
      </c>
      <c r="K34" s="118">
        <f t="shared" si="1"/>
        <v>0</v>
      </c>
      <c r="L34" s="15"/>
    </row>
    <row r="35" spans="1:12" s="10" customFormat="1" ht="27.95" customHeight="1" x14ac:dyDescent="0.25">
      <c r="A35" s="5"/>
      <c r="B35" s="110" t="s">
        <v>129</v>
      </c>
      <c r="C35" s="113"/>
      <c r="D35" s="93">
        <f t="shared" si="4"/>
        <v>0</v>
      </c>
      <c r="E35" s="168">
        <f>IF(D35=1,data!$C$41*C35,0)</f>
        <v>0</v>
      </c>
      <c r="F35" s="88" t="s">
        <v>55</v>
      </c>
      <c r="G35" s="171">
        <f>(IF($D35=1,VLOOKUP(F35,data!$B$3:$E$32,2,0),0))*C35</f>
        <v>0</v>
      </c>
      <c r="H35" s="88" t="s">
        <v>55</v>
      </c>
      <c r="I35" s="171">
        <f>IF($D35=1,VLOOKUP(H35,data!$B$35:$D$39,2,0),0)</f>
        <v>0</v>
      </c>
      <c r="J35" s="174">
        <f>IF(AND(E35&lt;&gt;0,G35&lt;&gt;0,I35&lt;&gt;0)=FALSE,0,data!$C$43)</f>
        <v>0</v>
      </c>
      <c r="K35" s="118">
        <f t="shared" si="1"/>
        <v>0</v>
      </c>
      <c r="L35" s="15"/>
    </row>
    <row r="36" spans="1:12" s="10" customFormat="1" ht="27.95" customHeight="1" x14ac:dyDescent="0.25">
      <c r="A36" s="5"/>
      <c r="B36" s="111" t="s">
        <v>130</v>
      </c>
      <c r="C36" s="113"/>
      <c r="D36" s="93">
        <f t="shared" si="4"/>
        <v>0</v>
      </c>
      <c r="E36" s="168">
        <f>IF(D36=1,data!$C$41*C36,0)</f>
        <v>0</v>
      </c>
      <c r="F36" s="88" t="s">
        <v>55</v>
      </c>
      <c r="G36" s="171">
        <f>(IF($D36=1,VLOOKUP(F36,data!$B$3:$E$32,2,0),0))*C36</f>
        <v>0</v>
      </c>
      <c r="H36" s="88" t="s">
        <v>55</v>
      </c>
      <c r="I36" s="171">
        <f>IF($D36=1,VLOOKUP(H36,data!$B$35:$D$39,2,0),0)</f>
        <v>0</v>
      </c>
      <c r="J36" s="174">
        <f>IF(AND(E36&lt;&gt;0,G36&lt;&gt;0,I36&lt;&gt;0)=FALSE,0,data!$C$43)</f>
        <v>0</v>
      </c>
      <c r="K36" s="118">
        <f t="shared" si="1"/>
        <v>0</v>
      </c>
      <c r="L36" s="15"/>
    </row>
    <row r="37" spans="1:12" s="10" customFormat="1" ht="27.95" customHeight="1" x14ac:dyDescent="0.25">
      <c r="A37" s="5"/>
      <c r="B37" s="110" t="s">
        <v>131</v>
      </c>
      <c r="C37" s="113"/>
      <c r="D37" s="93">
        <f t="shared" si="4"/>
        <v>0</v>
      </c>
      <c r="E37" s="168">
        <f>IF(D37=1,data!$C$41*C37,0)</f>
        <v>0</v>
      </c>
      <c r="F37" s="88" t="s">
        <v>55</v>
      </c>
      <c r="G37" s="171">
        <f>(IF($D37=1,VLOOKUP(F37,data!$B$3:$E$32,2,0),0))*C37</f>
        <v>0</v>
      </c>
      <c r="H37" s="88" t="s">
        <v>55</v>
      </c>
      <c r="I37" s="171">
        <f>IF($D37=1,VLOOKUP(H37,data!$B$35:$D$39,2,0),0)</f>
        <v>0</v>
      </c>
      <c r="J37" s="174">
        <f>IF(AND(E37&lt;&gt;0,G37&lt;&gt;0,I37&lt;&gt;0)=FALSE,0,data!$C$43)</f>
        <v>0</v>
      </c>
      <c r="K37" s="118">
        <f t="shared" si="1"/>
        <v>0</v>
      </c>
      <c r="L37" s="15"/>
    </row>
    <row r="38" spans="1:12" s="10" customFormat="1" ht="27.95" customHeight="1" x14ac:dyDescent="0.25">
      <c r="A38" s="5"/>
      <c r="B38" s="111" t="s">
        <v>132</v>
      </c>
      <c r="C38" s="113"/>
      <c r="D38" s="93">
        <f t="shared" si="4"/>
        <v>0</v>
      </c>
      <c r="E38" s="168">
        <f>IF(D38=1,data!$C$41*C38,0)</f>
        <v>0</v>
      </c>
      <c r="F38" s="88" t="s">
        <v>55</v>
      </c>
      <c r="G38" s="171">
        <f>(IF($D38=1,VLOOKUP(F38,data!$B$3:$E$32,2,0),0))*C38</f>
        <v>0</v>
      </c>
      <c r="H38" s="88" t="s">
        <v>55</v>
      </c>
      <c r="I38" s="171">
        <f>IF($D38=1,VLOOKUP(H38,data!$B$35:$D$39,2,0),0)</f>
        <v>0</v>
      </c>
      <c r="J38" s="174">
        <f>IF(AND(E38&lt;&gt;0,G38&lt;&gt;0,I38&lt;&gt;0)=FALSE,0,data!$C$43)</f>
        <v>0</v>
      </c>
      <c r="K38" s="118">
        <f t="shared" si="1"/>
        <v>0</v>
      </c>
      <c r="L38" s="15"/>
    </row>
    <row r="39" spans="1:12" s="10" customFormat="1" ht="27.95" customHeight="1" x14ac:dyDescent="0.25">
      <c r="A39" s="5"/>
      <c r="B39" s="110" t="s">
        <v>133</v>
      </c>
      <c r="C39" s="113"/>
      <c r="D39" s="93">
        <f t="shared" si="4"/>
        <v>0</v>
      </c>
      <c r="E39" s="168">
        <f>IF(D39=1,data!$C$41*C39,0)</f>
        <v>0</v>
      </c>
      <c r="F39" s="88" t="s">
        <v>55</v>
      </c>
      <c r="G39" s="171">
        <f>(IF($D39=1,VLOOKUP(F39,data!$B$3:$E$32,2,0),0))*C39</f>
        <v>0</v>
      </c>
      <c r="H39" s="88" t="s">
        <v>55</v>
      </c>
      <c r="I39" s="171">
        <f>IF($D39=1,VLOOKUP(H39,data!$B$35:$D$39,2,0),0)</f>
        <v>0</v>
      </c>
      <c r="J39" s="174">
        <f>IF(AND(E39&lt;&gt;0,G39&lt;&gt;0,I39&lt;&gt;0)=FALSE,0,data!$C$43)</f>
        <v>0</v>
      </c>
      <c r="K39" s="118">
        <f t="shared" si="1"/>
        <v>0</v>
      </c>
      <c r="L39" s="15"/>
    </row>
    <row r="40" spans="1:12" s="10" customFormat="1" ht="27.95" customHeight="1" x14ac:dyDescent="0.25">
      <c r="A40" s="5"/>
      <c r="B40" s="111" t="s">
        <v>134</v>
      </c>
      <c r="C40" s="113"/>
      <c r="D40" s="93">
        <f t="shared" si="4"/>
        <v>0</v>
      </c>
      <c r="E40" s="168">
        <f>IF(D40=1,data!$C$41*C40,0)</f>
        <v>0</v>
      </c>
      <c r="F40" s="88" t="s">
        <v>55</v>
      </c>
      <c r="G40" s="171">
        <f>(IF($D40=1,VLOOKUP(F40,data!$B$3:$E$32,2,0),0))*C40</f>
        <v>0</v>
      </c>
      <c r="H40" s="88" t="s">
        <v>55</v>
      </c>
      <c r="I40" s="171">
        <f>IF($D40=1,VLOOKUP(H40,data!$B$35:$D$39,2,0),0)</f>
        <v>0</v>
      </c>
      <c r="J40" s="174">
        <f>IF(AND(E40&lt;&gt;0,G40&lt;&gt;0,I40&lt;&gt;0)=FALSE,0,data!$C$43)</f>
        <v>0</v>
      </c>
      <c r="K40" s="118">
        <f t="shared" si="1"/>
        <v>0</v>
      </c>
      <c r="L40" s="15"/>
    </row>
    <row r="41" spans="1:12" s="10" customFormat="1" ht="27.95" customHeight="1" x14ac:dyDescent="0.25">
      <c r="A41" s="5"/>
      <c r="B41" s="110" t="s">
        <v>135</v>
      </c>
      <c r="C41" s="113"/>
      <c r="D41" s="93">
        <f t="shared" si="4"/>
        <v>0</v>
      </c>
      <c r="E41" s="168">
        <f>IF(D41=1,data!$C$41*C41,0)</f>
        <v>0</v>
      </c>
      <c r="F41" s="88" t="s">
        <v>55</v>
      </c>
      <c r="G41" s="171">
        <f>(IF($D41=1,VLOOKUP(F41,data!$B$3:$E$32,2,0),0))*C41</f>
        <v>0</v>
      </c>
      <c r="H41" s="88" t="s">
        <v>55</v>
      </c>
      <c r="I41" s="171">
        <f>IF($D41=1,VLOOKUP(H41,data!$B$35:$D$39,2,0),0)</f>
        <v>0</v>
      </c>
      <c r="J41" s="174">
        <f>IF(AND(E41&lt;&gt;0,G41&lt;&gt;0,I41&lt;&gt;0)=FALSE,0,data!$C$43)</f>
        <v>0</v>
      </c>
      <c r="K41" s="118">
        <f t="shared" si="1"/>
        <v>0</v>
      </c>
      <c r="L41" s="15"/>
    </row>
    <row r="42" spans="1:12" s="10" customFormat="1" ht="27.95" customHeight="1" x14ac:dyDescent="0.25">
      <c r="A42" s="5"/>
      <c r="B42" s="111" t="s">
        <v>136</v>
      </c>
      <c r="C42" s="113"/>
      <c r="D42" s="93">
        <f t="shared" si="4"/>
        <v>0</v>
      </c>
      <c r="E42" s="168">
        <f>IF(D42=1,data!$C$41*C42,0)</f>
        <v>0</v>
      </c>
      <c r="F42" s="88" t="s">
        <v>55</v>
      </c>
      <c r="G42" s="171">
        <f>(IF($D42=1,VLOOKUP(F42,data!$B$3:$E$32,2,0),0))*C42</f>
        <v>0</v>
      </c>
      <c r="H42" s="88" t="s">
        <v>55</v>
      </c>
      <c r="I42" s="171">
        <f>IF($D42=1,VLOOKUP(H42,data!$B$35:$D$39,2,0),0)</f>
        <v>0</v>
      </c>
      <c r="J42" s="174">
        <f>IF(AND(E42&lt;&gt;0,G42&lt;&gt;0,I42&lt;&gt;0)=FALSE,0,data!$C$43)</f>
        <v>0</v>
      </c>
      <c r="K42" s="118">
        <f t="shared" si="1"/>
        <v>0</v>
      </c>
      <c r="L42" s="15"/>
    </row>
    <row r="43" spans="1:12" s="10" customFormat="1" ht="27.95" customHeight="1" x14ac:dyDescent="0.25">
      <c r="A43" s="5"/>
      <c r="B43" s="110" t="s">
        <v>137</v>
      </c>
      <c r="C43" s="113"/>
      <c r="D43" s="93">
        <f t="shared" si="4"/>
        <v>0</v>
      </c>
      <c r="E43" s="168">
        <f>IF(D43=1,data!$C$41*C43,0)</f>
        <v>0</v>
      </c>
      <c r="F43" s="88" t="s">
        <v>55</v>
      </c>
      <c r="G43" s="171">
        <f>(IF($D43=1,VLOOKUP(F43,data!$B$3:$E$32,2,0),0))*C43</f>
        <v>0</v>
      </c>
      <c r="H43" s="88" t="s">
        <v>55</v>
      </c>
      <c r="I43" s="171">
        <f>IF($D43=1,VLOOKUP(H43,data!$B$35:$D$39,2,0),0)</f>
        <v>0</v>
      </c>
      <c r="J43" s="174">
        <f>IF(AND(E43&lt;&gt;0,G43&lt;&gt;0,I43&lt;&gt;0)=FALSE,0,data!$C$43)</f>
        <v>0</v>
      </c>
      <c r="K43" s="118">
        <f t="shared" si="1"/>
        <v>0</v>
      </c>
      <c r="L43" s="15"/>
    </row>
    <row r="44" spans="1:12" s="10" customFormat="1" ht="27.95" customHeight="1" x14ac:dyDescent="0.25">
      <c r="A44" s="5"/>
      <c r="B44" s="111" t="s">
        <v>138</v>
      </c>
      <c r="C44" s="113"/>
      <c r="D44" s="93">
        <f t="shared" si="4"/>
        <v>0</v>
      </c>
      <c r="E44" s="168">
        <f>IF(D44=1,data!$C$41*C44,0)</f>
        <v>0</v>
      </c>
      <c r="F44" s="88" t="s">
        <v>55</v>
      </c>
      <c r="G44" s="171">
        <f>(IF($D44=1,VLOOKUP(F44,data!$B$3:$E$32,2,0),0))*C44</f>
        <v>0</v>
      </c>
      <c r="H44" s="88" t="s">
        <v>55</v>
      </c>
      <c r="I44" s="171">
        <f>IF($D44=1,VLOOKUP(H44,data!$B$35:$D$39,2,0),0)</f>
        <v>0</v>
      </c>
      <c r="J44" s="174">
        <f>IF(AND(E44&lt;&gt;0,G44&lt;&gt;0,I44&lt;&gt;0)=FALSE,0,data!$C$43)</f>
        <v>0</v>
      </c>
      <c r="K44" s="118">
        <f t="shared" si="1"/>
        <v>0</v>
      </c>
      <c r="L44" s="15"/>
    </row>
    <row r="45" spans="1:12" s="10" customFormat="1" ht="27.95" customHeight="1" x14ac:dyDescent="0.25">
      <c r="A45" s="5"/>
      <c r="B45" s="110" t="s">
        <v>139</v>
      </c>
      <c r="C45" s="113"/>
      <c r="D45" s="93">
        <f t="shared" si="4"/>
        <v>0</v>
      </c>
      <c r="E45" s="168">
        <f>IF(D45=1,data!$C$41*C45,0)</f>
        <v>0</v>
      </c>
      <c r="F45" s="88" t="s">
        <v>55</v>
      </c>
      <c r="G45" s="171">
        <f>(IF($D45=1,VLOOKUP(F45,data!$B$3:$E$32,2,0),0))*C45</f>
        <v>0</v>
      </c>
      <c r="H45" s="88" t="s">
        <v>55</v>
      </c>
      <c r="I45" s="171">
        <f>IF($D45=1,VLOOKUP(H45,data!$B$35:$D$39,2,0),0)</f>
        <v>0</v>
      </c>
      <c r="J45" s="174">
        <f>IF(AND(E45&lt;&gt;0,G45&lt;&gt;0,I45&lt;&gt;0)=FALSE,0,data!$C$43)</f>
        <v>0</v>
      </c>
      <c r="K45" s="118">
        <f t="shared" si="1"/>
        <v>0</v>
      </c>
      <c r="L45" s="15"/>
    </row>
    <row r="46" spans="1:12" s="10" customFormat="1" ht="27.95" customHeight="1" x14ac:dyDescent="0.25">
      <c r="A46" s="5"/>
      <c r="B46" s="111" t="s">
        <v>140</v>
      </c>
      <c r="C46" s="113"/>
      <c r="D46" s="93">
        <f t="shared" si="4"/>
        <v>0</v>
      </c>
      <c r="E46" s="168">
        <f>IF(D46=1,data!$C$41*C46,0)</f>
        <v>0</v>
      </c>
      <c r="F46" s="88" t="s">
        <v>55</v>
      </c>
      <c r="G46" s="171">
        <f>(IF($D46=1,VLOOKUP(F46,data!$B$3:$E$32,2,0),0))*C46</f>
        <v>0</v>
      </c>
      <c r="H46" s="88" t="s">
        <v>55</v>
      </c>
      <c r="I46" s="171">
        <f>IF($D46=1,VLOOKUP(H46,data!$B$35:$D$39,2,0),0)</f>
        <v>0</v>
      </c>
      <c r="J46" s="174">
        <f>IF(AND(E46&lt;&gt;0,G46&lt;&gt;0,I46&lt;&gt;0)=FALSE,0,data!$C$43)</f>
        <v>0</v>
      </c>
      <c r="K46" s="118">
        <f t="shared" si="1"/>
        <v>0</v>
      </c>
      <c r="L46" s="15"/>
    </row>
    <row r="47" spans="1:12" s="10" customFormat="1" ht="27.95" customHeight="1" x14ac:dyDescent="0.25">
      <c r="A47" s="5"/>
      <c r="B47" s="110" t="s">
        <v>141</v>
      </c>
      <c r="C47" s="113"/>
      <c r="D47" s="93">
        <f t="shared" si="4"/>
        <v>0</v>
      </c>
      <c r="E47" s="168">
        <f>IF(D47=1,data!$C$41*C47,0)</f>
        <v>0</v>
      </c>
      <c r="F47" s="88" t="s">
        <v>55</v>
      </c>
      <c r="G47" s="171">
        <f>(IF($D47=1,VLOOKUP(F47,data!$B$3:$E$32,2,0),0))*C47</f>
        <v>0</v>
      </c>
      <c r="H47" s="88" t="s">
        <v>55</v>
      </c>
      <c r="I47" s="171">
        <f>IF($D47=1,VLOOKUP(H47,data!$B$35:$D$39,2,0),0)</f>
        <v>0</v>
      </c>
      <c r="J47" s="174">
        <f>IF(AND(E47&lt;&gt;0,G47&lt;&gt;0,I47&lt;&gt;0)=FALSE,0,data!$C$43)</f>
        <v>0</v>
      </c>
      <c r="K47" s="118">
        <f t="shared" si="1"/>
        <v>0</v>
      </c>
      <c r="L47" s="15"/>
    </row>
    <row r="48" spans="1:12" s="10" customFormat="1" ht="27.95" customHeight="1" x14ac:dyDescent="0.25">
      <c r="A48" s="5"/>
      <c r="B48" s="111" t="s">
        <v>142</v>
      </c>
      <c r="C48" s="113"/>
      <c r="D48" s="93">
        <f t="shared" si="4"/>
        <v>0</v>
      </c>
      <c r="E48" s="168">
        <f>IF(D48=1,data!$C$41*C48,0)</f>
        <v>0</v>
      </c>
      <c r="F48" s="88" t="s">
        <v>55</v>
      </c>
      <c r="G48" s="171">
        <f>(IF($D48=1,VLOOKUP(F48,data!$B$3:$E$32,2,0),0))*C48</f>
        <v>0</v>
      </c>
      <c r="H48" s="88" t="s">
        <v>55</v>
      </c>
      <c r="I48" s="171">
        <f>IF($D48=1,VLOOKUP(H48,data!$B$35:$D$39,2,0),0)</f>
        <v>0</v>
      </c>
      <c r="J48" s="174">
        <f>IF(AND(E48&lt;&gt;0,G48&lt;&gt;0,I48&lt;&gt;0)=FALSE,0,data!$C$43)</f>
        <v>0</v>
      </c>
      <c r="K48" s="118">
        <f t="shared" si="1"/>
        <v>0</v>
      </c>
      <c r="L48" s="15"/>
    </row>
    <row r="49" spans="1:12" s="10" customFormat="1" ht="27.95" customHeight="1" x14ac:dyDescent="0.25">
      <c r="A49" s="5"/>
      <c r="B49" s="110" t="s">
        <v>143</v>
      </c>
      <c r="C49" s="113"/>
      <c r="D49" s="93">
        <f t="shared" si="4"/>
        <v>0</v>
      </c>
      <c r="E49" s="168">
        <f>IF(D49=1,data!$C$41*C49,0)</f>
        <v>0</v>
      </c>
      <c r="F49" s="88" t="s">
        <v>55</v>
      </c>
      <c r="G49" s="171">
        <f>(IF($D49=1,VLOOKUP(F49,data!$B$3:$E$32,2,0),0))*C49</f>
        <v>0</v>
      </c>
      <c r="H49" s="88" t="s">
        <v>55</v>
      </c>
      <c r="I49" s="171">
        <f>IF($D49=1,VLOOKUP(H49,data!$B$35:$D$39,2,0),0)</f>
        <v>0</v>
      </c>
      <c r="J49" s="174">
        <f>IF(AND(E49&lt;&gt;0,G49&lt;&gt;0,I49&lt;&gt;0)=FALSE,0,data!$C$43)</f>
        <v>0</v>
      </c>
      <c r="K49" s="118">
        <f t="shared" si="1"/>
        <v>0</v>
      </c>
      <c r="L49" s="15"/>
    </row>
    <row r="50" spans="1:12" s="10" customFormat="1" ht="27.95" customHeight="1" x14ac:dyDescent="0.25">
      <c r="A50" s="5"/>
      <c r="B50" s="111" t="s">
        <v>144</v>
      </c>
      <c r="C50" s="113"/>
      <c r="D50" s="93">
        <f t="shared" si="4"/>
        <v>0</v>
      </c>
      <c r="E50" s="168">
        <f>IF(D50=1,data!$C$41*C50,0)</f>
        <v>0</v>
      </c>
      <c r="F50" s="88" t="s">
        <v>55</v>
      </c>
      <c r="G50" s="171">
        <f>(IF($D50=1,VLOOKUP(F50,data!$B$3:$E$32,2,0),0))*C50</f>
        <v>0</v>
      </c>
      <c r="H50" s="88" t="s">
        <v>55</v>
      </c>
      <c r="I50" s="171">
        <f>IF($D50=1,VLOOKUP(H50,data!$B$35:$D$39,2,0),0)</f>
        <v>0</v>
      </c>
      <c r="J50" s="174">
        <f>IF(AND(E50&lt;&gt;0,G50&lt;&gt;0,I50&lt;&gt;0)=FALSE,0,data!$C$43)</f>
        <v>0</v>
      </c>
      <c r="K50" s="118">
        <f t="shared" si="1"/>
        <v>0</v>
      </c>
      <c r="L50" s="15"/>
    </row>
    <row r="51" spans="1:12" s="10" customFormat="1" ht="27.95" customHeight="1" x14ac:dyDescent="0.25">
      <c r="A51" s="5"/>
      <c r="B51" s="110" t="s">
        <v>145</v>
      </c>
      <c r="C51" s="113"/>
      <c r="D51" s="93">
        <f t="shared" si="4"/>
        <v>0</v>
      </c>
      <c r="E51" s="168">
        <f>IF(D51=1,data!$C$41*C51,0)</f>
        <v>0</v>
      </c>
      <c r="F51" s="88" t="s">
        <v>55</v>
      </c>
      <c r="G51" s="171">
        <f>(IF($D51=1,VLOOKUP(F51,data!$B$3:$E$32,2,0),0))*C51</f>
        <v>0</v>
      </c>
      <c r="H51" s="88" t="s">
        <v>55</v>
      </c>
      <c r="I51" s="171">
        <f>IF($D51=1,VLOOKUP(H51,data!$B$35:$D$39,2,0),0)</f>
        <v>0</v>
      </c>
      <c r="J51" s="174">
        <f>IF(AND(E51&lt;&gt;0,G51&lt;&gt;0,I51&lt;&gt;0)=FALSE,0,data!$C$43)</f>
        <v>0</v>
      </c>
      <c r="K51" s="118">
        <f t="shared" si="1"/>
        <v>0</v>
      </c>
      <c r="L51" s="15"/>
    </row>
    <row r="52" spans="1:12" s="10" customFormat="1" ht="27.95" customHeight="1" x14ac:dyDescent="0.25">
      <c r="A52" s="5"/>
      <c r="B52" s="111" t="s">
        <v>146</v>
      </c>
      <c r="C52" s="113"/>
      <c r="D52" s="93">
        <f t="shared" si="4"/>
        <v>0</v>
      </c>
      <c r="E52" s="168">
        <f>IF(D52=1,data!$C$41*C52,0)</f>
        <v>0</v>
      </c>
      <c r="F52" s="88" t="s">
        <v>55</v>
      </c>
      <c r="G52" s="171">
        <f>(IF($D52=1,VLOOKUP(F52,data!$B$3:$E$32,2,0),0))*C52</f>
        <v>0</v>
      </c>
      <c r="H52" s="88" t="s">
        <v>55</v>
      </c>
      <c r="I52" s="171">
        <f>IF($D52=1,VLOOKUP(H52,data!$B$35:$D$39,2,0),0)</f>
        <v>0</v>
      </c>
      <c r="J52" s="174">
        <f>IF(AND(E52&lt;&gt;0,G52&lt;&gt;0,I52&lt;&gt;0)=FALSE,0,data!$C$43)</f>
        <v>0</v>
      </c>
      <c r="K52" s="118">
        <f t="shared" si="1"/>
        <v>0</v>
      </c>
      <c r="L52" s="15"/>
    </row>
    <row r="53" spans="1:12" s="10" customFormat="1" ht="27.95" customHeight="1" x14ac:dyDescent="0.25">
      <c r="A53" s="5"/>
      <c r="B53" s="110" t="s">
        <v>147</v>
      </c>
      <c r="C53" s="113"/>
      <c r="D53" s="93">
        <f t="shared" si="4"/>
        <v>0</v>
      </c>
      <c r="E53" s="168">
        <f>IF(D53=1,data!$C$41*C53,0)</f>
        <v>0</v>
      </c>
      <c r="F53" s="88" t="s">
        <v>55</v>
      </c>
      <c r="G53" s="171">
        <f>(IF($D53=1,VLOOKUP(F53,data!$B$3:$E$32,2,0),0))*C53</f>
        <v>0</v>
      </c>
      <c r="H53" s="88" t="s">
        <v>55</v>
      </c>
      <c r="I53" s="171">
        <f>IF($D53=1,VLOOKUP(H53,data!$B$35:$D$39,2,0),0)</f>
        <v>0</v>
      </c>
      <c r="J53" s="174">
        <f>IF(AND(E53&lt;&gt;0,G53&lt;&gt;0,I53&lt;&gt;0)=FALSE,0,data!$C$43)</f>
        <v>0</v>
      </c>
      <c r="K53" s="118">
        <f t="shared" si="1"/>
        <v>0</v>
      </c>
      <c r="L53" s="15"/>
    </row>
    <row r="54" spans="1:12" s="10" customFormat="1" ht="27.95" customHeight="1" x14ac:dyDescent="0.25">
      <c r="A54" s="5"/>
      <c r="B54" s="111" t="s">
        <v>148</v>
      </c>
      <c r="C54" s="113"/>
      <c r="D54" s="93">
        <f t="shared" si="4"/>
        <v>0</v>
      </c>
      <c r="E54" s="168">
        <f>IF(D54=1,data!$C$41*C54,0)</f>
        <v>0</v>
      </c>
      <c r="F54" s="88" t="s">
        <v>55</v>
      </c>
      <c r="G54" s="171">
        <f>(IF($D54=1,VLOOKUP(F54,data!$B$3:$E$32,2,0),0))*C54</f>
        <v>0</v>
      </c>
      <c r="H54" s="88" t="s">
        <v>55</v>
      </c>
      <c r="I54" s="171">
        <f>IF($D54=1,VLOOKUP(H54,data!$B$35:$D$39,2,0),0)</f>
        <v>0</v>
      </c>
      <c r="J54" s="174">
        <f>IF(AND(E54&lt;&gt;0,G54&lt;&gt;0,I54&lt;&gt;0)=FALSE,0,data!$C$43)</f>
        <v>0</v>
      </c>
      <c r="K54" s="118">
        <f t="shared" si="1"/>
        <v>0</v>
      </c>
      <c r="L54" s="15"/>
    </row>
    <row r="55" spans="1:12" s="10" customFormat="1" ht="27.95" customHeight="1" x14ac:dyDescent="0.25">
      <c r="A55" s="5"/>
      <c r="B55" s="110" t="s">
        <v>149</v>
      </c>
      <c r="C55" s="113"/>
      <c r="D55" s="93">
        <f t="shared" ref="D55" si="5">IF(C55&gt;0,1,0)</f>
        <v>0</v>
      </c>
      <c r="E55" s="168">
        <f>IF(D55=1,data!$C$41*C55,0)</f>
        <v>0</v>
      </c>
      <c r="F55" s="88" t="s">
        <v>55</v>
      </c>
      <c r="G55" s="171">
        <f>(IF($D55=1,VLOOKUP(F55,data!$B$3:$E$32,2,0),0))*C55</f>
        <v>0</v>
      </c>
      <c r="H55" s="88" t="s">
        <v>55</v>
      </c>
      <c r="I55" s="171">
        <f>IF($D55=1,VLOOKUP(H55,data!$B$35:$D$39,2,0),0)</f>
        <v>0</v>
      </c>
      <c r="J55" s="174">
        <f>IF(AND(E55&lt;&gt;0,G55&lt;&gt;0,I55&lt;&gt;0)=FALSE,0,data!$C$43)</f>
        <v>0</v>
      </c>
      <c r="K55" s="118">
        <f t="shared" si="1"/>
        <v>0</v>
      </c>
      <c r="L55" s="15"/>
    </row>
    <row r="56" spans="1:12" s="10" customFormat="1" ht="27.95" customHeight="1" thickBot="1" x14ac:dyDescent="0.3">
      <c r="A56" s="5"/>
      <c r="B56" s="111" t="s">
        <v>150</v>
      </c>
      <c r="C56" s="114"/>
      <c r="D56" s="116">
        <f t="shared" si="0"/>
        <v>0</v>
      </c>
      <c r="E56" s="169">
        <f>IF(D56=1,data!$C$41*C56,0)</f>
        <v>0</v>
      </c>
      <c r="F56" s="89" t="s">
        <v>55</v>
      </c>
      <c r="G56" s="172">
        <f>(IF($D56=1,VLOOKUP(F56,data!$B$3:$E$32,2,0),0))*C56</f>
        <v>0</v>
      </c>
      <c r="H56" s="89" t="s">
        <v>55</v>
      </c>
      <c r="I56" s="172">
        <f>IF($D56=1,VLOOKUP(H56,data!$B$35:$D$39,2,0),0)</f>
        <v>0</v>
      </c>
      <c r="J56" s="175">
        <f>IF(AND(E56&lt;&gt;0,G56&lt;&gt;0,I56&lt;&gt;0)=FALSE,0,data!$C$43)</f>
        <v>0</v>
      </c>
      <c r="K56" s="119">
        <f t="shared" si="1"/>
        <v>0</v>
      </c>
      <c r="L56" s="15"/>
    </row>
    <row r="57" spans="1:12" s="1" customFormat="1" ht="29.25" customHeight="1" thickBot="1" x14ac:dyDescent="0.3">
      <c r="B57" s="60" t="s">
        <v>18</v>
      </c>
      <c r="C57" s="61">
        <f>SUM(C7:C56)</f>
        <v>0</v>
      </c>
      <c r="D57" s="61">
        <f>SUM(D7:D56)</f>
        <v>0</v>
      </c>
      <c r="E57" s="62"/>
      <c r="F57" s="62"/>
      <c r="G57" s="62"/>
      <c r="H57" s="62"/>
      <c r="I57" s="62"/>
      <c r="J57" s="146"/>
      <c r="K57" s="144">
        <f>SUM(K7:K56)</f>
        <v>0</v>
      </c>
      <c r="L57" s="14"/>
    </row>
    <row r="58" spans="1:12" ht="36" customHeight="1" x14ac:dyDescent="0.25">
      <c r="A58" s="1"/>
      <c r="B58" s="7"/>
      <c r="C58" s="7"/>
      <c r="D58" s="7"/>
    </row>
    <row r="59" spans="1:12" ht="36" customHeight="1" x14ac:dyDescent="0.25">
      <c r="A59" s="1"/>
      <c r="B59" s="7"/>
      <c r="C59" s="7"/>
      <c r="D59" s="7"/>
    </row>
    <row r="60" spans="1:12" ht="36" customHeight="1" x14ac:dyDescent="0.25">
      <c r="A60" s="1"/>
      <c r="B60" s="7"/>
      <c r="C60" s="7"/>
      <c r="D60" s="7"/>
    </row>
    <row r="61" spans="1:12" ht="36" customHeight="1" x14ac:dyDescent="0.25">
      <c r="A61" s="1"/>
      <c r="B61" s="7"/>
      <c r="C61" s="7"/>
      <c r="D61" s="7"/>
    </row>
    <row r="62" spans="1:12" ht="36" customHeight="1" x14ac:dyDescent="0.25">
      <c r="A62" s="1"/>
      <c r="B62" s="7"/>
      <c r="C62" s="7"/>
      <c r="D62" s="7"/>
    </row>
    <row r="63" spans="1:12" ht="36" customHeight="1" x14ac:dyDescent="0.25">
      <c r="A63" s="1"/>
      <c r="B63" s="7"/>
      <c r="C63" s="7"/>
      <c r="D63" s="7"/>
    </row>
    <row r="64" spans="1:12" ht="36" customHeight="1" x14ac:dyDescent="0.25">
      <c r="A64" s="1"/>
      <c r="B64" s="7"/>
      <c r="C64" s="7"/>
      <c r="D64" s="7"/>
    </row>
    <row r="65" spans="1:4" ht="36" customHeight="1" x14ac:dyDescent="0.25">
      <c r="A65" s="1"/>
      <c r="B65" s="7"/>
      <c r="C65" s="7"/>
      <c r="D65" s="7"/>
    </row>
    <row r="66" spans="1:4" ht="36" customHeight="1" x14ac:dyDescent="0.25">
      <c r="A66" s="1"/>
      <c r="B66" s="7"/>
      <c r="C66" s="7"/>
      <c r="D66" s="7"/>
    </row>
    <row r="67" spans="1:4" ht="36" customHeight="1" x14ac:dyDescent="0.25">
      <c r="A67" s="1"/>
      <c r="B67" s="7"/>
      <c r="C67" s="7"/>
      <c r="D67" s="7"/>
    </row>
    <row r="68" spans="1:4" ht="36" customHeight="1" x14ac:dyDescent="0.25">
      <c r="A68" s="1"/>
      <c r="B68" s="7"/>
      <c r="C68" s="7"/>
      <c r="D68" s="7"/>
    </row>
    <row r="69" spans="1:4" ht="36" customHeight="1" x14ac:dyDescent="0.25">
      <c r="A69" s="1"/>
      <c r="B69" s="7"/>
      <c r="C69" s="7"/>
      <c r="D69" s="7"/>
    </row>
    <row r="70" spans="1:4" ht="36" customHeight="1" x14ac:dyDescent="0.25">
      <c r="A70" s="1"/>
      <c r="B70" s="7"/>
      <c r="C70" s="7"/>
      <c r="D70" s="7"/>
    </row>
    <row r="71" spans="1:4" ht="36" customHeight="1" x14ac:dyDescent="0.25">
      <c r="A71" s="1"/>
      <c r="B71" s="7"/>
      <c r="C71" s="7"/>
      <c r="D71" s="7"/>
    </row>
    <row r="72" spans="1:4" ht="36" customHeight="1" x14ac:dyDescent="0.25">
      <c r="A72" s="1"/>
      <c r="B72" s="7"/>
      <c r="C72" s="7"/>
      <c r="D72" s="7"/>
    </row>
    <row r="73" spans="1:4" ht="36" customHeight="1" x14ac:dyDescent="0.25">
      <c r="A73" s="1"/>
      <c r="B73" s="7"/>
      <c r="C73" s="7"/>
      <c r="D73" s="7"/>
    </row>
    <row r="74" spans="1:4" ht="36" customHeight="1" x14ac:dyDescent="0.25">
      <c r="A74" s="1"/>
      <c r="B74" s="7"/>
      <c r="C74" s="7"/>
      <c r="D74" s="7"/>
    </row>
    <row r="75" spans="1:4" ht="36" customHeight="1" x14ac:dyDescent="0.25">
      <c r="A75" s="1"/>
      <c r="B75" s="7"/>
      <c r="C75" s="7"/>
      <c r="D75" s="7"/>
    </row>
    <row r="76" spans="1:4" ht="36" customHeight="1" x14ac:dyDescent="0.25">
      <c r="A76" s="1"/>
      <c r="B76" s="7"/>
      <c r="C76" s="7"/>
      <c r="D76" s="7"/>
    </row>
    <row r="77" spans="1:4" ht="36" customHeight="1" x14ac:dyDescent="0.25">
      <c r="A77" s="1"/>
      <c r="B77" s="7"/>
      <c r="C77" s="7"/>
      <c r="D77" s="7"/>
    </row>
    <row r="78" spans="1:4" ht="36" customHeight="1" x14ac:dyDescent="0.25">
      <c r="A78" s="1"/>
      <c r="B78" s="7"/>
      <c r="C78" s="7"/>
      <c r="D78" s="7"/>
    </row>
    <row r="79" spans="1:4" ht="36" customHeight="1" x14ac:dyDescent="0.25">
      <c r="A79" s="1"/>
      <c r="B79" s="7"/>
      <c r="C79" s="7"/>
      <c r="D79" s="7"/>
    </row>
    <row r="80" spans="1:4" ht="36" customHeight="1" x14ac:dyDescent="0.25">
      <c r="A80" s="1"/>
      <c r="B80" s="7"/>
      <c r="C80" s="7"/>
      <c r="D80" s="7"/>
    </row>
    <row r="81" spans="1:4" ht="36" customHeight="1" x14ac:dyDescent="0.25">
      <c r="A81" s="1"/>
      <c r="B81" s="7"/>
      <c r="C81" s="7"/>
      <c r="D81" s="7"/>
    </row>
    <row r="82" spans="1:4" ht="36" customHeight="1" x14ac:dyDescent="0.25">
      <c r="A82" s="1"/>
      <c r="B82" s="7"/>
      <c r="C82" s="7"/>
      <c r="D82" s="7"/>
    </row>
    <row r="83" spans="1:4" ht="36" customHeight="1" x14ac:dyDescent="0.25">
      <c r="A83" s="1"/>
      <c r="B83" s="7"/>
      <c r="C83" s="7"/>
      <c r="D83" s="7"/>
    </row>
    <row r="84" spans="1:4" ht="36" customHeight="1" x14ac:dyDescent="0.25">
      <c r="A84" s="1"/>
      <c r="B84" s="7"/>
      <c r="C84" s="7"/>
      <c r="D84" s="7"/>
    </row>
    <row r="85" spans="1:4" ht="36" customHeight="1" x14ac:dyDescent="0.25">
      <c r="A85" s="1"/>
      <c r="B85" s="7"/>
      <c r="C85" s="7"/>
      <c r="D85" s="7"/>
    </row>
    <row r="86" spans="1:4" ht="36" customHeight="1" x14ac:dyDescent="0.25">
      <c r="A86" s="1"/>
      <c r="B86" s="7"/>
      <c r="C86" s="7"/>
      <c r="D86" s="7"/>
    </row>
    <row r="87" spans="1:4" ht="36" customHeight="1" x14ac:dyDescent="0.25">
      <c r="A87" s="1"/>
      <c r="B87" s="7"/>
      <c r="C87" s="7"/>
      <c r="D87" s="7"/>
    </row>
    <row r="88" spans="1:4" ht="36" customHeight="1" x14ac:dyDescent="0.25">
      <c r="A88" s="1"/>
      <c r="B88" s="7"/>
      <c r="C88" s="7"/>
      <c r="D88" s="7"/>
    </row>
    <row r="89" spans="1:4" ht="36" customHeight="1" x14ac:dyDescent="0.25">
      <c r="A89" s="1"/>
      <c r="B89" s="7"/>
      <c r="C89" s="7"/>
      <c r="D89" s="7"/>
    </row>
    <row r="90" spans="1:4" ht="36" customHeight="1" x14ac:dyDescent="0.25">
      <c r="A90" s="1"/>
      <c r="B90" s="7"/>
      <c r="C90" s="7"/>
      <c r="D90" s="7"/>
    </row>
    <row r="91" spans="1:4" ht="36" customHeight="1" x14ac:dyDescent="0.25">
      <c r="A91" s="1"/>
      <c r="B91" s="7"/>
      <c r="C91" s="7"/>
      <c r="D91" s="7"/>
    </row>
    <row r="92" spans="1:4" ht="36" customHeight="1" x14ac:dyDescent="0.25">
      <c r="A92" s="1"/>
      <c r="B92" s="7"/>
      <c r="C92" s="7"/>
      <c r="D92" s="7"/>
    </row>
    <row r="93" spans="1:4" ht="36" customHeight="1" x14ac:dyDescent="0.25">
      <c r="A93" s="1"/>
      <c r="B93" s="7"/>
      <c r="C93" s="7"/>
      <c r="D93" s="7"/>
    </row>
    <row r="94" spans="1:4" ht="36" customHeight="1" x14ac:dyDescent="0.25">
      <c r="A94" s="1"/>
      <c r="B94" s="7"/>
      <c r="C94" s="7"/>
      <c r="D94" s="7"/>
    </row>
    <row r="95" spans="1:4" ht="36" customHeight="1" x14ac:dyDescent="0.25">
      <c r="A95" s="1"/>
      <c r="B95" s="7"/>
      <c r="C95" s="7"/>
      <c r="D95" s="7"/>
    </row>
    <row r="96" spans="1:4" ht="36" customHeight="1" x14ac:dyDescent="0.25">
      <c r="A96" s="1"/>
      <c r="B96" s="7"/>
      <c r="C96" s="7"/>
      <c r="D96" s="7"/>
    </row>
    <row r="97" spans="1:4" ht="36" customHeight="1" x14ac:dyDescent="0.25">
      <c r="A97" s="1"/>
      <c r="B97" s="7"/>
      <c r="C97" s="7"/>
      <c r="D97" s="7"/>
    </row>
    <row r="98" spans="1:4" ht="36" customHeight="1" x14ac:dyDescent="0.25">
      <c r="A98" s="1"/>
      <c r="B98" s="7"/>
      <c r="C98" s="7"/>
      <c r="D98" s="7"/>
    </row>
    <row r="99" spans="1:4" ht="36" customHeight="1" x14ac:dyDescent="0.25">
      <c r="A99" s="1"/>
      <c r="B99" s="7"/>
      <c r="C99" s="7"/>
      <c r="D99" s="7"/>
    </row>
    <row r="100" spans="1:4" ht="36" customHeight="1" x14ac:dyDescent="0.25">
      <c r="A100" s="1"/>
      <c r="B100" s="7"/>
      <c r="C100" s="7"/>
      <c r="D100" s="7"/>
    </row>
    <row r="101" spans="1:4" ht="36" customHeight="1" x14ac:dyDescent="0.25">
      <c r="A101" s="1"/>
      <c r="B101" s="7"/>
      <c r="C101" s="7"/>
      <c r="D101" s="7"/>
    </row>
    <row r="102" spans="1:4" ht="36" customHeight="1" x14ac:dyDescent="0.25">
      <c r="A102" s="1"/>
      <c r="B102" s="7"/>
      <c r="C102" s="7"/>
      <c r="D102" s="7"/>
    </row>
    <row r="103" spans="1:4" ht="36" customHeight="1" x14ac:dyDescent="0.25">
      <c r="A103" s="1"/>
      <c r="B103" s="7"/>
      <c r="C103" s="7"/>
      <c r="D103" s="7"/>
    </row>
    <row r="104" spans="1:4" ht="36" customHeight="1" x14ac:dyDescent="0.25">
      <c r="A104" s="1"/>
      <c r="B104" s="7"/>
      <c r="C104" s="7"/>
      <c r="D104" s="7"/>
    </row>
    <row r="105" spans="1:4" ht="36" customHeight="1" x14ac:dyDescent="0.25">
      <c r="A105" s="1"/>
      <c r="B105" s="7"/>
      <c r="C105" s="7"/>
      <c r="D105" s="7"/>
    </row>
    <row r="106" spans="1:4" ht="36" customHeight="1" x14ac:dyDescent="0.25">
      <c r="A106" s="1"/>
      <c r="B106" s="7"/>
      <c r="C106" s="7"/>
      <c r="D106" s="7"/>
    </row>
    <row r="107" spans="1:4" ht="36" customHeight="1" x14ac:dyDescent="0.25">
      <c r="A107" s="1"/>
      <c r="B107" s="7"/>
      <c r="C107" s="7"/>
      <c r="D107" s="7"/>
    </row>
    <row r="108" spans="1:4" ht="36" customHeight="1" x14ac:dyDescent="0.25">
      <c r="A108" s="1"/>
      <c r="B108" s="7"/>
      <c r="C108" s="7"/>
      <c r="D108" s="7"/>
    </row>
    <row r="109" spans="1:4" ht="36" customHeight="1" x14ac:dyDescent="0.25">
      <c r="A109" s="1"/>
      <c r="B109" s="7"/>
      <c r="C109" s="7"/>
      <c r="D109" s="7"/>
    </row>
    <row r="110" spans="1:4" ht="36" customHeight="1" x14ac:dyDescent="0.25">
      <c r="A110" s="1"/>
      <c r="B110" s="7"/>
      <c r="C110" s="7"/>
      <c r="D110" s="7"/>
    </row>
    <row r="111" spans="1:4" ht="36" customHeight="1" x14ac:dyDescent="0.25">
      <c r="A111" s="1"/>
      <c r="B111" s="7"/>
      <c r="C111" s="7"/>
      <c r="D111" s="7"/>
    </row>
    <row r="112" spans="1:4" ht="36" customHeight="1" x14ac:dyDescent="0.25">
      <c r="A112" s="1"/>
      <c r="B112" s="7"/>
      <c r="C112" s="7"/>
      <c r="D112" s="7"/>
    </row>
    <row r="113" spans="1:4" ht="36" customHeight="1" x14ac:dyDescent="0.25">
      <c r="A113" s="1"/>
      <c r="B113" s="7"/>
      <c r="C113" s="7"/>
      <c r="D113" s="7"/>
    </row>
    <row r="114" spans="1:4" ht="36" customHeight="1" x14ac:dyDescent="0.25">
      <c r="A114" s="1"/>
      <c r="B114" s="7"/>
      <c r="C114" s="7"/>
      <c r="D114" s="7"/>
    </row>
    <row r="115" spans="1:4" ht="36" customHeight="1" x14ac:dyDescent="0.25">
      <c r="A115" s="1"/>
      <c r="B115" s="7"/>
      <c r="C115" s="7"/>
      <c r="D115" s="7"/>
    </row>
    <row r="116" spans="1:4" ht="36" customHeight="1" x14ac:dyDescent="0.25">
      <c r="A116" s="1"/>
      <c r="B116" s="7"/>
      <c r="C116" s="7"/>
      <c r="D116" s="7"/>
    </row>
    <row r="117" spans="1:4" ht="36" customHeight="1" x14ac:dyDescent="0.25">
      <c r="A117" s="1"/>
      <c r="B117" s="7"/>
      <c r="C117" s="7"/>
      <c r="D117" s="7"/>
    </row>
    <row r="118" spans="1:4" ht="36" customHeight="1" x14ac:dyDescent="0.25">
      <c r="A118" s="1"/>
      <c r="B118" s="7"/>
      <c r="C118" s="7"/>
      <c r="D118" s="7"/>
    </row>
    <row r="119" spans="1:4" ht="36" customHeight="1" x14ac:dyDescent="0.25">
      <c r="A119" s="1"/>
      <c r="B119" s="7"/>
      <c r="C119" s="7"/>
      <c r="D119" s="7"/>
    </row>
    <row r="120" spans="1:4" ht="36" customHeight="1" x14ac:dyDescent="0.25">
      <c r="A120" s="1"/>
      <c r="B120" s="7"/>
      <c r="C120" s="7"/>
      <c r="D120" s="7"/>
    </row>
    <row r="121" spans="1:4" ht="36" customHeight="1" x14ac:dyDescent="0.25">
      <c r="A121" s="1"/>
      <c r="B121" s="7"/>
      <c r="C121" s="7"/>
      <c r="D121" s="7"/>
    </row>
    <row r="122" spans="1:4" ht="36" customHeight="1" x14ac:dyDescent="0.25">
      <c r="A122" s="1"/>
      <c r="B122" s="7"/>
      <c r="C122" s="7"/>
      <c r="D122" s="7"/>
    </row>
    <row r="123" spans="1:4" ht="36" customHeight="1" x14ac:dyDescent="0.25">
      <c r="A123" s="1"/>
      <c r="B123" s="7"/>
      <c r="C123" s="7"/>
      <c r="D123" s="7"/>
    </row>
    <row r="124" spans="1:4" ht="36" customHeight="1" x14ac:dyDescent="0.25">
      <c r="A124" s="1"/>
      <c r="B124" s="7"/>
      <c r="C124" s="7"/>
      <c r="D124" s="7"/>
    </row>
    <row r="125" spans="1:4" ht="36" customHeight="1" x14ac:dyDescent="0.25">
      <c r="B125" s="7"/>
      <c r="C125" s="7"/>
      <c r="D125" s="7"/>
    </row>
    <row r="126" spans="1:4" ht="36" customHeight="1" x14ac:dyDescent="0.25">
      <c r="A126" s="3"/>
      <c r="B126" s="7"/>
      <c r="C126" s="7"/>
      <c r="D126" s="7"/>
    </row>
    <row r="127" spans="1:4" ht="36" customHeight="1" x14ac:dyDescent="0.25">
      <c r="A127" s="3"/>
      <c r="B127" s="7"/>
      <c r="C127" s="7"/>
      <c r="D127" s="7"/>
    </row>
    <row r="128" spans="1:4" ht="36" customHeight="1" x14ac:dyDescent="0.25">
      <c r="A128" s="3"/>
      <c r="B128" s="7"/>
      <c r="C128" s="7"/>
      <c r="D128" s="7"/>
    </row>
    <row r="129" spans="1:4" ht="36" customHeight="1" x14ac:dyDescent="0.25">
      <c r="A129" s="3"/>
      <c r="B129" s="7"/>
      <c r="C129" s="7"/>
      <c r="D129" s="7"/>
    </row>
    <row r="130" spans="1:4" ht="36" customHeight="1" x14ac:dyDescent="0.25">
      <c r="A130" s="3"/>
      <c r="B130" s="7"/>
      <c r="C130" s="7"/>
      <c r="D130" s="7"/>
    </row>
    <row r="131" spans="1:4" ht="36" customHeight="1" x14ac:dyDescent="0.25">
      <c r="B131" s="7"/>
      <c r="C131" s="7"/>
      <c r="D131" s="7"/>
    </row>
    <row r="132" spans="1:4" ht="36" customHeight="1" x14ac:dyDescent="0.25">
      <c r="B132" s="7"/>
      <c r="C132" s="7"/>
      <c r="D132" s="7"/>
    </row>
    <row r="133" spans="1:4" ht="36" customHeight="1" x14ac:dyDescent="0.25">
      <c r="B133" s="7"/>
      <c r="C133" s="7"/>
      <c r="D133" s="7"/>
    </row>
    <row r="134" spans="1:4" ht="36" customHeight="1" x14ac:dyDescent="0.25">
      <c r="B134" s="7"/>
      <c r="C134" s="7"/>
      <c r="D134" s="7"/>
    </row>
    <row r="135" spans="1:4" ht="36" customHeight="1" x14ac:dyDescent="0.25">
      <c r="B135" s="7"/>
      <c r="C135" s="7"/>
      <c r="D135" s="7"/>
    </row>
    <row r="136" spans="1:4" ht="36" customHeight="1" x14ac:dyDescent="0.25">
      <c r="B136" s="7"/>
      <c r="C136" s="7"/>
      <c r="D136" s="7"/>
    </row>
    <row r="137" spans="1:4" ht="36" customHeight="1" x14ac:dyDescent="0.25">
      <c r="B137" s="7"/>
      <c r="C137" s="7"/>
      <c r="D137" s="7"/>
    </row>
    <row r="138" spans="1:4" ht="36" customHeight="1" x14ac:dyDescent="0.25">
      <c r="B138" s="7"/>
      <c r="C138" s="7"/>
      <c r="D138" s="7"/>
    </row>
    <row r="139" spans="1:4" ht="36" customHeight="1" x14ac:dyDescent="0.25">
      <c r="B139" s="7"/>
      <c r="C139" s="7"/>
      <c r="D139" s="7"/>
    </row>
    <row r="140" spans="1:4" ht="36" customHeight="1" x14ac:dyDescent="0.25">
      <c r="B140" s="7"/>
      <c r="C140" s="7"/>
      <c r="D140" s="7"/>
    </row>
    <row r="141" spans="1:4" ht="36" customHeight="1" x14ac:dyDescent="0.25">
      <c r="B141" s="7"/>
      <c r="C141" s="7"/>
      <c r="D141" s="7"/>
    </row>
    <row r="142" spans="1:4" ht="36" customHeight="1" x14ac:dyDescent="0.25">
      <c r="B142" s="7"/>
      <c r="C142" s="7"/>
      <c r="D142" s="7"/>
    </row>
    <row r="143" spans="1:4" ht="36" customHeight="1" x14ac:dyDescent="0.25">
      <c r="B143" s="7"/>
      <c r="C143" s="7"/>
      <c r="D143" s="7"/>
    </row>
    <row r="144" spans="1:4" ht="36" customHeight="1" x14ac:dyDescent="0.25">
      <c r="B144" s="7"/>
      <c r="C144" s="7"/>
      <c r="D144" s="7"/>
    </row>
    <row r="145" spans="2:4" ht="36" customHeight="1" x14ac:dyDescent="0.25">
      <c r="B145" s="7"/>
      <c r="C145" s="7"/>
      <c r="D145" s="7"/>
    </row>
    <row r="146" spans="2:4" ht="36" customHeight="1" x14ac:dyDescent="0.25">
      <c r="B146" s="7"/>
      <c r="C146" s="7"/>
      <c r="D146" s="7"/>
    </row>
    <row r="147" spans="2:4" ht="36" customHeight="1" x14ac:dyDescent="0.25">
      <c r="B147" s="7"/>
      <c r="C147" s="7"/>
      <c r="D147" s="7"/>
    </row>
    <row r="148" spans="2:4" ht="36" customHeight="1" x14ac:dyDescent="0.25">
      <c r="B148" s="7"/>
      <c r="C148" s="7"/>
      <c r="D148" s="7"/>
    </row>
    <row r="149" spans="2:4" ht="36" customHeight="1" x14ac:dyDescent="0.25">
      <c r="B149" s="7"/>
      <c r="C149" s="7"/>
      <c r="D149" s="7"/>
    </row>
    <row r="150" spans="2:4" ht="36" customHeight="1" x14ac:dyDescent="0.25">
      <c r="B150" s="7"/>
      <c r="C150" s="7"/>
      <c r="D150" s="7"/>
    </row>
    <row r="151" spans="2:4" ht="36" customHeight="1" x14ac:dyDescent="0.25">
      <c r="B151" s="7"/>
      <c r="C151" s="7"/>
      <c r="D151" s="7"/>
    </row>
    <row r="152" spans="2:4" ht="36" customHeight="1" x14ac:dyDescent="0.25">
      <c r="B152" s="7"/>
      <c r="C152" s="7"/>
      <c r="D152" s="7"/>
    </row>
    <row r="153" spans="2:4" ht="36" customHeight="1" x14ac:dyDescent="0.25">
      <c r="B153" s="7"/>
      <c r="C153" s="7"/>
      <c r="D153" s="7"/>
    </row>
    <row r="154" spans="2:4" ht="36" customHeight="1" x14ac:dyDescent="0.25">
      <c r="B154" s="7"/>
      <c r="C154" s="7"/>
      <c r="D154" s="7"/>
    </row>
    <row r="155" spans="2:4" ht="36" customHeight="1" x14ac:dyDescent="0.25">
      <c r="B155" s="7"/>
      <c r="C155" s="7"/>
      <c r="D155" s="7"/>
    </row>
    <row r="156" spans="2:4" ht="36" customHeight="1" x14ac:dyDescent="0.25">
      <c r="B156" s="7"/>
      <c r="C156" s="7"/>
      <c r="D156" s="7"/>
    </row>
    <row r="157" spans="2:4" ht="36" customHeight="1" x14ac:dyDescent="0.25">
      <c r="B157" s="7"/>
      <c r="C157" s="7"/>
      <c r="D157" s="7"/>
    </row>
    <row r="158" spans="2:4" ht="36" customHeight="1" x14ac:dyDescent="0.25">
      <c r="B158" s="7"/>
      <c r="C158" s="7"/>
      <c r="D158" s="7"/>
    </row>
    <row r="159" spans="2:4" ht="36" customHeight="1" x14ac:dyDescent="0.25">
      <c r="B159" s="7"/>
      <c r="C159" s="7"/>
      <c r="D159" s="7"/>
    </row>
    <row r="160" spans="2:4" ht="36" customHeight="1" x14ac:dyDescent="0.25">
      <c r="B160" s="7"/>
      <c r="C160" s="7"/>
      <c r="D160" s="7"/>
    </row>
    <row r="161" spans="2:4" ht="36" customHeight="1" x14ac:dyDescent="0.25">
      <c r="B161" s="7"/>
      <c r="C161" s="7"/>
      <c r="D161" s="7"/>
    </row>
    <row r="162" spans="2:4" ht="36" customHeight="1" x14ac:dyDescent="0.25">
      <c r="B162" s="7"/>
      <c r="C162" s="7"/>
      <c r="D162" s="7"/>
    </row>
    <row r="163" spans="2:4" ht="36" customHeight="1" x14ac:dyDescent="0.25">
      <c r="B163" s="7"/>
      <c r="C163" s="7"/>
      <c r="D163" s="7"/>
    </row>
    <row r="164" spans="2:4" ht="36" customHeight="1" x14ac:dyDescent="0.25">
      <c r="B164" s="7"/>
      <c r="C164" s="7"/>
      <c r="D164" s="7"/>
    </row>
    <row r="165" spans="2:4" ht="36" customHeight="1" x14ac:dyDescent="0.25">
      <c r="B165" s="7"/>
      <c r="C165" s="7"/>
      <c r="D165" s="7"/>
    </row>
    <row r="166" spans="2:4" ht="36" customHeight="1" x14ac:dyDescent="0.25">
      <c r="B166" s="7"/>
      <c r="C166" s="7"/>
      <c r="D166" s="7"/>
    </row>
    <row r="167" spans="2:4" ht="36" customHeight="1" x14ac:dyDescent="0.25">
      <c r="B167" s="7"/>
      <c r="C167" s="7"/>
      <c r="D167" s="7"/>
    </row>
    <row r="168" spans="2:4" ht="36" customHeight="1" x14ac:dyDescent="0.25">
      <c r="B168" s="7"/>
      <c r="C168" s="7"/>
      <c r="D168" s="7"/>
    </row>
    <row r="169" spans="2:4" ht="36" customHeight="1" x14ac:dyDescent="0.25">
      <c r="B169" s="7"/>
      <c r="C169" s="7"/>
      <c r="D169" s="7"/>
    </row>
    <row r="170" spans="2:4" ht="36" customHeight="1" x14ac:dyDescent="0.25">
      <c r="B170" s="7"/>
      <c r="C170" s="7"/>
      <c r="D170" s="7"/>
    </row>
    <row r="171" spans="2:4" ht="36" customHeight="1" x14ac:dyDescent="0.25">
      <c r="B171" s="7"/>
      <c r="C171" s="7"/>
      <c r="D171" s="7"/>
    </row>
    <row r="172" spans="2:4" ht="36" customHeight="1" x14ac:dyDescent="0.25">
      <c r="B172" s="7"/>
      <c r="C172" s="7"/>
      <c r="D172" s="7"/>
    </row>
    <row r="173" spans="2:4" ht="36" customHeight="1" x14ac:dyDescent="0.25">
      <c r="B173" s="7"/>
      <c r="C173" s="7"/>
      <c r="D173" s="7"/>
    </row>
    <row r="174" spans="2:4" ht="36" customHeight="1" x14ac:dyDescent="0.25">
      <c r="B174" s="7"/>
      <c r="C174" s="7"/>
      <c r="D174" s="7"/>
    </row>
    <row r="175" spans="2:4" ht="36" customHeight="1" x14ac:dyDescent="0.25">
      <c r="B175" s="7"/>
      <c r="C175" s="7"/>
      <c r="D175" s="7"/>
    </row>
    <row r="176" spans="2:4" ht="36" customHeight="1" x14ac:dyDescent="0.25">
      <c r="B176" s="7"/>
      <c r="C176" s="7"/>
      <c r="D176" s="7"/>
    </row>
    <row r="177" spans="2:4" ht="36" customHeight="1" x14ac:dyDescent="0.25">
      <c r="B177" s="7"/>
      <c r="C177" s="7"/>
      <c r="D177" s="7"/>
    </row>
    <row r="178" spans="2:4" ht="36" customHeight="1" x14ac:dyDescent="0.25">
      <c r="B178" s="7"/>
      <c r="C178" s="7"/>
      <c r="D178" s="7"/>
    </row>
    <row r="179" spans="2:4" ht="36" customHeight="1" x14ac:dyDescent="0.25">
      <c r="B179" s="7"/>
      <c r="C179" s="7"/>
      <c r="D179" s="7"/>
    </row>
    <row r="180" spans="2:4" ht="36" customHeight="1" x14ac:dyDescent="0.25">
      <c r="B180" s="7"/>
      <c r="C180" s="7"/>
      <c r="D180" s="7"/>
    </row>
    <row r="181" spans="2:4" ht="36" customHeight="1" x14ac:dyDescent="0.25">
      <c r="B181" s="7"/>
      <c r="C181" s="7"/>
      <c r="D181" s="7"/>
    </row>
    <row r="182" spans="2:4" ht="36" customHeight="1" x14ac:dyDescent="0.25">
      <c r="B182" s="7"/>
      <c r="C182" s="7"/>
      <c r="D182" s="7"/>
    </row>
    <row r="183" spans="2:4" ht="36" customHeight="1" x14ac:dyDescent="0.25">
      <c r="B183" s="7"/>
      <c r="C183" s="7"/>
      <c r="D183" s="7"/>
    </row>
    <row r="184" spans="2:4" ht="36" customHeight="1" x14ac:dyDescent="0.25">
      <c r="B184" s="7"/>
      <c r="C184" s="7"/>
      <c r="D184" s="7"/>
    </row>
    <row r="185" spans="2:4" ht="36" customHeight="1" x14ac:dyDescent="0.25">
      <c r="B185" s="7"/>
      <c r="C185" s="7"/>
      <c r="D185" s="7"/>
    </row>
    <row r="186" spans="2:4" ht="36" customHeight="1" x14ac:dyDescent="0.25">
      <c r="B186" s="7"/>
      <c r="C186" s="7"/>
      <c r="D186" s="7"/>
    </row>
    <row r="187" spans="2:4" ht="36" customHeight="1" x14ac:dyDescent="0.25">
      <c r="B187" s="7"/>
      <c r="C187" s="7"/>
      <c r="D187" s="7"/>
    </row>
    <row r="188" spans="2:4" ht="36" customHeight="1" x14ac:dyDescent="0.25">
      <c r="B188" s="7"/>
      <c r="C188" s="7"/>
      <c r="D188" s="7"/>
    </row>
    <row r="189" spans="2:4" ht="36" customHeight="1" x14ac:dyDescent="0.25">
      <c r="B189" s="7"/>
      <c r="C189" s="7"/>
      <c r="D189" s="7"/>
    </row>
    <row r="190" spans="2:4" ht="36" customHeight="1" x14ac:dyDescent="0.25">
      <c r="B190" s="7"/>
      <c r="C190" s="7"/>
      <c r="D190" s="7"/>
    </row>
    <row r="191" spans="2:4" ht="36" customHeight="1" x14ac:dyDescent="0.25">
      <c r="B191" s="7"/>
      <c r="C191" s="7"/>
      <c r="D191" s="7"/>
    </row>
    <row r="192" spans="2:4" ht="36" customHeight="1" x14ac:dyDescent="0.25">
      <c r="B192" s="7"/>
      <c r="C192" s="7"/>
      <c r="D192" s="7"/>
    </row>
    <row r="193" spans="2:4" ht="36" customHeight="1" x14ac:dyDescent="0.25">
      <c r="B193" s="7"/>
      <c r="C193" s="7"/>
      <c r="D193" s="7"/>
    </row>
    <row r="194" spans="2:4" ht="36" customHeight="1" x14ac:dyDescent="0.25">
      <c r="B194" s="7"/>
      <c r="C194" s="7"/>
      <c r="D194" s="7"/>
    </row>
    <row r="195" spans="2:4" ht="36" customHeight="1" x14ac:dyDescent="0.25">
      <c r="B195" s="7"/>
      <c r="C195" s="7"/>
      <c r="D195" s="7"/>
    </row>
    <row r="196" spans="2:4" ht="36" customHeight="1" x14ac:dyDescent="0.25">
      <c r="B196" s="7"/>
      <c r="C196" s="7"/>
      <c r="D196" s="7"/>
    </row>
    <row r="197" spans="2:4" ht="36" customHeight="1" x14ac:dyDescent="0.25">
      <c r="B197" s="7"/>
      <c r="C197" s="7"/>
      <c r="D197" s="7"/>
    </row>
    <row r="198" spans="2:4" ht="36" customHeight="1" x14ac:dyDescent="0.25">
      <c r="B198" s="7"/>
      <c r="C198" s="7"/>
      <c r="D198" s="7"/>
    </row>
    <row r="199" spans="2:4" ht="36" customHeight="1" x14ac:dyDescent="0.25">
      <c r="B199" s="7"/>
      <c r="C199" s="7"/>
      <c r="D199" s="7"/>
    </row>
    <row r="200" spans="2:4" ht="36" customHeight="1" x14ac:dyDescent="0.25">
      <c r="B200" s="7"/>
      <c r="C200" s="7"/>
      <c r="D200" s="7"/>
    </row>
    <row r="201" spans="2:4" ht="36" customHeight="1" x14ac:dyDescent="0.25">
      <c r="B201" s="7"/>
      <c r="C201" s="7"/>
      <c r="D201" s="7"/>
    </row>
    <row r="202" spans="2:4" ht="36" customHeight="1" x14ac:dyDescent="0.25">
      <c r="B202" s="7"/>
      <c r="C202" s="7"/>
      <c r="D202" s="7"/>
    </row>
    <row r="203" spans="2:4" ht="36" customHeight="1" x14ac:dyDescent="0.25">
      <c r="B203" s="7"/>
      <c r="C203" s="7"/>
      <c r="D203" s="7"/>
    </row>
    <row r="204" spans="2:4" ht="36" customHeight="1" x14ac:dyDescent="0.25">
      <c r="B204" s="7"/>
      <c r="C204" s="7"/>
      <c r="D204" s="7"/>
    </row>
    <row r="205" spans="2:4" ht="36" customHeight="1" x14ac:dyDescent="0.25">
      <c r="B205" s="7"/>
      <c r="C205" s="7"/>
      <c r="D205" s="7"/>
    </row>
    <row r="206" spans="2:4" ht="36" customHeight="1" x14ac:dyDescent="0.25">
      <c r="B206" s="7"/>
      <c r="C206" s="7"/>
      <c r="D206" s="7"/>
    </row>
    <row r="207" spans="2:4" ht="36" customHeight="1" x14ac:dyDescent="0.25">
      <c r="B207" s="7"/>
      <c r="C207" s="7"/>
      <c r="D207" s="7"/>
    </row>
    <row r="208" spans="2:4" ht="36" customHeight="1" x14ac:dyDescent="0.25">
      <c r="B208" s="7"/>
      <c r="C208" s="7"/>
      <c r="D208" s="7"/>
    </row>
    <row r="209" spans="2:4" ht="36" customHeight="1" x14ac:dyDescent="0.25">
      <c r="B209" s="7"/>
      <c r="C209" s="7"/>
      <c r="D209" s="7"/>
    </row>
    <row r="210" spans="2:4" ht="36" customHeight="1" x14ac:dyDescent="0.25">
      <c r="B210" s="7"/>
      <c r="C210" s="7"/>
      <c r="D210" s="7"/>
    </row>
    <row r="211" spans="2:4" ht="36" customHeight="1" x14ac:dyDescent="0.25">
      <c r="B211" s="7"/>
      <c r="C211" s="7"/>
      <c r="D211" s="7"/>
    </row>
    <row r="212" spans="2:4" ht="36" customHeight="1" x14ac:dyDescent="0.25">
      <c r="B212" s="7"/>
      <c r="C212" s="7"/>
      <c r="D212" s="7"/>
    </row>
    <row r="213" spans="2:4" ht="36" customHeight="1" x14ac:dyDescent="0.25">
      <c r="B213" s="7"/>
      <c r="C213" s="7"/>
      <c r="D213" s="7"/>
    </row>
    <row r="214" spans="2:4" ht="36" customHeight="1" x14ac:dyDescent="0.25">
      <c r="B214" s="7"/>
      <c r="C214" s="7"/>
      <c r="D214" s="7"/>
    </row>
    <row r="215" spans="2:4" ht="36" customHeight="1" x14ac:dyDescent="0.25">
      <c r="B215" s="7"/>
      <c r="C215" s="7"/>
      <c r="D215" s="7"/>
    </row>
    <row r="216" spans="2:4" ht="36" customHeight="1" x14ac:dyDescent="0.25">
      <c r="B216" s="7"/>
      <c r="C216" s="7"/>
      <c r="D216" s="7"/>
    </row>
    <row r="217" spans="2:4" ht="36" customHeight="1" x14ac:dyDescent="0.25">
      <c r="B217" s="7"/>
      <c r="C217" s="7"/>
      <c r="D217" s="7"/>
    </row>
    <row r="218" spans="2:4" ht="36" customHeight="1" x14ac:dyDescent="0.25">
      <c r="B218" s="7"/>
      <c r="C218" s="7"/>
      <c r="D218" s="7"/>
    </row>
    <row r="219" spans="2:4" ht="36" customHeight="1" x14ac:dyDescent="0.25">
      <c r="B219" s="7"/>
      <c r="C219" s="7"/>
      <c r="D219" s="7"/>
    </row>
    <row r="220" spans="2:4" ht="36" customHeight="1" x14ac:dyDescent="0.25">
      <c r="B220" s="7"/>
      <c r="C220" s="7"/>
      <c r="D220" s="7"/>
    </row>
    <row r="221" spans="2:4" ht="36" customHeight="1" x14ac:dyDescent="0.25">
      <c r="B221" s="7"/>
      <c r="C221" s="7"/>
      <c r="D221" s="7"/>
    </row>
    <row r="222" spans="2:4" ht="36" customHeight="1" x14ac:dyDescent="0.25">
      <c r="B222" s="7"/>
      <c r="C222" s="7"/>
      <c r="D222" s="7"/>
    </row>
    <row r="223" spans="2:4" ht="36" customHeight="1" x14ac:dyDescent="0.25">
      <c r="B223" s="7"/>
      <c r="C223" s="7"/>
      <c r="D223" s="7"/>
    </row>
    <row r="224" spans="2:4" ht="36" customHeight="1" x14ac:dyDescent="0.25">
      <c r="B224" s="7"/>
      <c r="C224" s="7"/>
      <c r="D224" s="7"/>
    </row>
    <row r="225" spans="2:4" ht="36" customHeight="1" x14ac:dyDescent="0.25">
      <c r="B225" s="7"/>
      <c r="C225" s="7"/>
      <c r="D225" s="7"/>
    </row>
    <row r="226" spans="2:4" ht="36" customHeight="1" x14ac:dyDescent="0.25">
      <c r="B226" s="7"/>
      <c r="C226" s="7"/>
      <c r="D226" s="7"/>
    </row>
    <row r="227" spans="2:4" ht="36" customHeight="1" x14ac:dyDescent="0.25">
      <c r="B227" s="7"/>
      <c r="C227" s="7"/>
      <c r="D227" s="7"/>
    </row>
    <row r="228" spans="2:4" ht="36" customHeight="1" x14ac:dyDescent="0.25">
      <c r="B228" s="7"/>
      <c r="C228" s="7"/>
      <c r="D228" s="7"/>
    </row>
    <row r="229" spans="2:4" ht="36" customHeight="1" x14ac:dyDescent="0.25">
      <c r="B229" s="7"/>
      <c r="C229" s="7"/>
      <c r="D229" s="7"/>
    </row>
    <row r="230" spans="2:4" ht="36" customHeight="1" x14ac:dyDescent="0.25">
      <c r="B230" s="7"/>
      <c r="C230" s="7"/>
      <c r="D230" s="7"/>
    </row>
    <row r="231" spans="2:4" ht="36" customHeight="1" x14ac:dyDescent="0.25">
      <c r="B231" s="7"/>
      <c r="C231" s="7"/>
      <c r="D231" s="7"/>
    </row>
    <row r="232" spans="2:4" ht="36" customHeight="1" x14ac:dyDescent="0.25">
      <c r="B232" s="7"/>
      <c r="C232" s="7"/>
      <c r="D232" s="7"/>
    </row>
    <row r="233" spans="2:4" ht="36" customHeight="1" x14ac:dyDescent="0.25">
      <c r="B233" s="7"/>
      <c r="C233" s="7"/>
      <c r="D233" s="7"/>
    </row>
    <row r="234" spans="2:4" ht="36" customHeight="1" x14ac:dyDescent="0.25">
      <c r="B234" s="7"/>
      <c r="C234" s="7"/>
      <c r="D234" s="7"/>
    </row>
    <row r="235" spans="2:4" ht="36" customHeight="1" x14ac:dyDescent="0.25">
      <c r="B235" s="7"/>
      <c r="C235" s="7"/>
      <c r="D235" s="7"/>
    </row>
    <row r="236" spans="2:4" ht="36" customHeight="1" x14ac:dyDescent="0.25">
      <c r="B236" s="7"/>
      <c r="C236" s="7"/>
      <c r="D236" s="7"/>
    </row>
    <row r="237" spans="2:4" ht="36" customHeight="1" x14ac:dyDescent="0.25">
      <c r="B237" s="7"/>
      <c r="C237" s="7"/>
      <c r="D237" s="7"/>
    </row>
    <row r="238" spans="2:4" ht="36" customHeight="1" x14ac:dyDescent="0.25">
      <c r="B238" s="7"/>
      <c r="C238" s="7"/>
      <c r="D238" s="7"/>
    </row>
    <row r="239" spans="2:4" ht="36" customHeight="1" x14ac:dyDescent="0.25">
      <c r="B239" s="7"/>
      <c r="C239" s="7"/>
      <c r="D239" s="7"/>
    </row>
    <row r="240" spans="2:4" ht="36" customHeight="1" x14ac:dyDescent="0.25">
      <c r="B240" s="7"/>
      <c r="C240" s="7"/>
      <c r="D240" s="7"/>
    </row>
    <row r="241" spans="2:4" ht="36" customHeight="1" x14ac:dyDescent="0.25">
      <c r="B241" s="7"/>
      <c r="C241" s="7"/>
      <c r="D241" s="7"/>
    </row>
    <row r="242" spans="2:4" ht="36" customHeight="1" x14ac:dyDescent="0.25">
      <c r="B242" s="7"/>
      <c r="C242" s="7"/>
      <c r="D242" s="7"/>
    </row>
    <row r="243" spans="2:4" ht="36" customHeight="1" x14ac:dyDescent="0.25">
      <c r="B243" s="7"/>
      <c r="C243" s="7"/>
      <c r="D243" s="7"/>
    </row>
    <row r="244" spans="2:4" ht="36" customHeight="1" x14ac:dyDescent="0.25">
      <c r="B244" s="7"/>
      <c r="C244" s="7"/>
      <c r="D244" s="7"/>
    </row>
    <row r="245" spans="2:4" ht="36" customHeight="1" x14ac:dyDescent="0.25">
      <c r="B245" s="7"/>
      <c r="C245" s="7"/>
      <c r="D245" s="7"/>
    </row>
    <row r="246" spans="2:4" ht="36" customHeight="1" x14ac:dyDescent="0.25">
      <c r="B246" s="7"/>
      <c r="C246" s="7"/>
      <c r="D246" s="7"/>
    </row>
    <row r="247" spans="2:4" ht="36" customHeight="1" x14ac:dyDescent="0.25">
      <c r="B247" s="7"/>
      <c r="C247" s="7"/>
      <c r="D247" s="7"/>
    </row>
    <row r="248" spans="2:4" ht="36" customHeight="1" x14ac:dyDescent="0.25">
      <c r="B248" s="7"/>
      <c r="C248" s="7"/>
      <c r="D248" s="7"/>
    </row>
    <row r="249" spans="2:4" ht="36" customHeight="1" x14ac:dyDescent="0.25">
      <c r="B249" s="7"/>
      <c r="C249" s="7"/>
      <c r="D249" s="7"/>
    </row>
    <row r="250" spans="2:4" ht="36" customHeight="1" x14ac:dyDescent="0.25">
      <c r="B250" s="7"/>
      <c r="C250" s="7"/>
      <c r="D250" s="7"/>
    </row>
    <row r="251" spans="2:4" ht="36" customHeight="1" x14ac:dyDescent="0.25">
      <c r="B251" s="7"/>
      <c r="C251" s="7"/>
      <c r="D251" s="7"/>
    </row>
    <row r="252" spans="2:4" ht="36" customHeight="1" x14ac:dyDescent="0.25">
      <c r="B252" s="7"/>
      <c r="C252" s="7"/>
      <c r="D252" s="7"/>
    </row>
    <row r="253" spans="2:4" ht="36" customHeight="1" x14ac:dyDescent="0.25">
      <c r="B253" s="7"/>
      <c r="C253" s="7"/>
      <c r="D253" s="7"/>
    </row>
    <row r="254" spans="2:4" ht="36" customHeight="1" x14ac:dyDescent="0.25">
      <c r="B254" s="7"/>
      <c r="C254" s="7"/>
      <c r="D254" s="7"/>
    </row>
    <row r="255" spans="2:4" ht="36" customHeight="1" x14ac:dyDescent="0.25">
      <c r="B255" s="7"/>
      <c r="C255" s="7"/>
      <c r="D255" s="7"/>
    </row>
    <row r="256" spans="2:4" ht="36" customHeight="1" x14ac:dyDescent="0.25">
      <c r="B256" s="7"/>
      <c r="C256" s="7"/>
      <c r="D256" s="7"/>
    </row>
    <row r="257" spans="2:4" ht="36" customHeight="1" x14ac:dyDescent="0.25">
      <c r="B257" s="7"/>
      <c r="C257" s="7"/>
      <c r="D257" s="7"/>
    </row>
    <row r="258" spans="2:4" ht="36" customHeight="1" x14ac:dyDescent="0.25">
      <c r="B258" s="7"/>
      <c r="C258" s="7"/>
      <c r="D258" s="7"/>
    </row>
    <row r="259" spans="2:4" ht="36" customHeight="1" x14ac:dyDescent="0.25">
      <c r="B259" s="7"/>
      <c r="C259" s="7"/>
      <c r="D259" s="7"/>
    </row>
    <row r="260" spans="2:4" ht="36" customHeight="1" x14ac:dyDescent="0.25">
      <c r="B260" s="7"/>
      <c r="C260" s="7"/>
      <c r="D260" s="7"/>
    </row>
    <row r="261" spans="2:4" ht="36" customHeight="1" x14ac:dyDescent="0.25">
      <c r="B261" s="7"/>
      <c r="C261" s="7"/>
      <c r="D261" s="7"/>
    </row>
    <row r="262" spans="2:4" ht="36" customHeight="1" x14ac:dyDescent="0.25">
      <c r="B262" s="7"/>
      <c r="C262" s="7"/>
      <c r="D262" s="7"/>
    </row>
    <row r="263" spans="2:4" ht="36" customHeight="1" x14ac:dyDescent="0.25">
      <c r="B263" s="7"/>
      <c r="C263" s="7"/>
      <c r="D263" s="7"/>
    </row>
    <row r="264" spans="2:4" ht="36" customHeight="1" x14ac:dyDescent="0.25">
      <c r="B264" s="7"/>
      <c r="C264" s="7"/>
      <c r="D264" s="7"/>
    </row>
    <row r="265" spans="2:4" ht="36" customHeight="1" x14ac:dyDescent="0.25">
      <c r="B265" s="7"/>
      <c r="C265" s="7"/>
      <c r="D265" s="7"/>
    </row>
    <row r="266" spans="2:4" ht="36" customHeight="1" x14ac:dyDescent="0.25">
      <c r="B266" s="7"/>
      <c r="C266" s="7"/>
      <c r="D266" s="7"/>
    </row>
    <row r="267" spans="2:4" ht="36" customHeight="1" x14ac:dyDescent="0.25">
      <c r="B267" s="7"/>
      <c r="C267" s="7"/>
      <c r="D267" s="7"/>
    </row>
    <row r="268" spans="2:4" ht="36" customHeight="1" x14ac:dyDescent="0.25">
      <c r="B268" s="7"/>
      <c r="C268" s="7"/>
      <c r="D268" s="7"/>
    </row>
    <row r="269" spans="2:4" ht="36" customHeight="1" x14ac:dyDescent="0.25">
      <c r="B269" s="7"/>
      <c r="C269" s="7"/>
      <c r="D269" s="7"/>
    </row>
    <row r="270" spans="2:4" ht="36" customHeight="1" x14ac:dyDescent="0.25">
      <c r="B270" s="7"/>
      <c r="C270" s="7"/>
      <c r="D270" s="7"/>
    </row>
    <row r="271" spans="2:4" ht="36" customHeight="1" x14ac:dyDescent="0.25">
      <c r="B271" s="7"/>
      <c r="C271" s="7"/>
      <c r="D271" s="7"/>
    </row>
    <row r="272" spans="2:4" ht="36" customHeight="1" x14ac:dyDescent="0.25">
      <c r="B272" s="7"/>
      <c r="C272" s="7"/>
      <c r="D272" s="7"/>
    </row>
    <row r="273" spans="2:4" ht="36" customHeight="1" x14ac:dyDescent="0.25">
      <c r="B273" s="7"/>
      <c r="C273" s="7"/>
      <c r="D273" s="7"/>
    </row>
    <row r="274" spans="2:4" ht="36" customHeight="1" x14ac:dyDescent="0.25">
      <c r="B274" s="7"/>
      <c r="C274" s="7"/>
      <c r="D274" s="7"/>
    </row>
    <row r="275" spans="2:4" ht="36" customHeight="1" x14ac:dyDescent="0.25">
      <c r="B275" s="7"/>
      <c r="C275" s="7"/>
      <c r="D275" s="7"/>
    </row>
    <row r="276" spans="2:4" ht="36" customHeight="1" x14ac:dyDescent="0.25">
      <c r="B276" s="7"/>
      <c r="C276" s="7"/>
      <c r="D276" s="7"/>
    </row>
    <row r="277" spans="2:4" ht="36" customHeight="1" x14ac:dyDescent="0.25">
      <c r="B277" s="7"/>
      <c r="C277" s="7"/>
      <c r="D277" s="7"/>
    </row>
    <row r="278" spans="2:4" ht="36" customHeight="1" x14ac:dyDescent="0.25">
      <c r="B278" s="7"/>
      <c r="C278" s="7"/>
      <c r="D278" s="7"/>
    </row>
    <row r="279" spans="2:4" ht="36" customHeight="1" x14ac:dyDescent="0.25">
      <c r="B279" s="7"/>
      <c r="C279" s="7"/>
      <c r="D279" s="7"/>
    </row>
    <row r="280" spans="2:4" ht="36" customHeight="1" x14ac:dyDescent="0.25">
      <c r="B280" s="7"/>
      <c r="C280" s="7"/>
      <c r="D280" s="7"/>
    </row>
    <row r="281" spans="2:4" ht="36" customHeight="1" x14ac:dyDescent="0.25">
      <c r="B281" s="7"/>
      <c r="C281" s="7"/>
      <c r="D281" s="7"/>
    </row>
    <row r="282" spans="2:4" ht="36" customHeight="1" x14ac:dyDescent="0.25">
      <c r="B282" s="7"/>
      <c r="C282" s="7"/>
      <c r="D282" s="7"/>
    </row>
    <row r="283" spans="2:4" ht="36" customHeight="1" x14ac:dyDescent="0.25">
      <c r="B283" s="7"/>
      <c r="C283" s="7"/>
      <c r="D283" s="7"/>
    </row>
    <row r="284" spans="2:4" ht="36" customHeight="1" x14ac:dyDescent="0.25">
      <c r="B284" s="7"/>
      <c r="C284" s="7"/>
      <c r="D284" s="7"/>
    </row>
    <row r="285" spans="2:4" ht="36" customHeight="1" x14ac:dyDescent="0.25">
      <c r="B285" s="7"/>
      <c r="C285" s="7"/>
      <c r="D285" s="7"/>
    </row>
    <row r="286" spans="2:4" ht="36" customHeight="1" x14ac:dyDescent="0.25">
      <c r="B286" s="7"/>
      <c r="C286" s="7"/>
      <c r="D286" s="7"/>
    </row>
    <row r="287" spans="2:4" ht="36" customHeight="1" x14ac:dyDescent="0.25">
      <c r="B287" s="7"/>
      <c r="C287" s="7"/>
      <c r="D287" s="7"/>
    </row>
    <row r="288" spans="2:4" ht="36" customHeight="1" x14ac:dyDescent="0.25">
      <c r="B288" s="7"/>
      <c r="C288" s="7"/>
      <c r="D288" s="7"/>
    </row>
    <row r="289" spans="2:4" ht="36" customHeight="1" x14ac:dyDescent="0.25">
      <c r="B289" s="7"/>
      <c r="C289" s="7"/>
      <c r="D289" s="7"/>
    </row>
    <row r="290" spans="2:4" ht="36" customHeight="1" x14ac:dyDescent="0.25">
      <c r="B290" s="7"/>
      <c r="C290" s="7"/>
      <c r="D290" s="7"/>
    </row>
    <row r="291" spans="2:4" ht="36" customHeight="1" x14ac:dyDescent="0.25">
      <c r="B291" s="7"/>
      <c r="C291" s="7"/>
      <c r="D291" s="7"/>
    </row>
    <row r="292" spans="2:4" x14ac:dyDescent="0.25"/>
    <row r="293" spans="2:4" x14ac:dyDescent="0.25"/>
    <row r="294" spans="2:4" x14ac:dyDescent="0.25"/>
    <row r="295" spans="2:4" x14ac:dyDescent="0.25"/>
    <row r="296" spans="2:4" x14ac:dyDescent="0.25"/>
    <row r="297" spans="2:4" x14ac:dyDescent="0.25"/>
    <row r="298" spans="2:4" x14ac:dyDescent="0.25"/>
    <row r="299" spans="2:4" x14ac:dyDescent="0.25"/>
    <row r="300" spans="2:4" x14ac:dyDescent="0.25"/>
    <row r="301" spans="2:4" x14ac:dyDescent="0.25"/>
    <row r="302" spans="2:4" x14ac:dyDescent="0.25"/>
    <row r="303" spans="2:4" x14ac:dyDescent="0.25"/>
    <row r="304" spans="2: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</sheetData>
  <sheetProtection algorithmName="SHA-512" hashValue="bb2NK+sKKaBIXNy9JdJhkGD3xRXTSQLxUzE0UgZpHB/ooHNhFCjkteDJiA4YkPPUiVdRooV4dHeJLV0O+Bw7Kw==" saltValue="M3NJFmFF363l4WEUsS++XQ==" spinCount="100000" sheet="1" objects="1" scenarios="1"/>
  <mergeCells count="10">
    <mergeCell ref="B4:K4"/>
    <mergeCell ref="F5:G5"/>
    <mergeCell ref="H5:I5"/>
    <mergeCell ref="C3:I3"/>
    <mergeCell ref="B5:B6"/>
    <mergeCell ref="K5:K6"/>
    <mergeCell ref="F6:G6"/>
    <mergeCell ref="H6:I6"/>
    <mergeCell ref="C6:E6"/>
    <mergeCell ref="J5:J6"/>
  </mergeCells>
  <conditionalFormatting sqref="F7:F14 F56">
    <cfRule type="expression" dxfId="127" priority="209">
      <formula>AND($D7=1,$F7=" ")</formula>
    </cfRule>
    <cfRule type="expression" dxfId="126" priority="210">
      <formula>AND($D7=0,$F7&lt;&gt;" ")</formula>
    </cfRule>
  </conditionalFormatting>
  <conditionalFormatting sqref="H7:H14 H56">
    <cfRule type="expression" dxfId="125" priority="211">
      <formula>AND($D7=1,$H7=" ")</formula>
    </cfRule>
    <cfRule type="expression" dxfId="124" priority="212">
      <formula>AND($D7=0,$H7&lt;&gt;" ")</formula>
    </cfRule>
  </conditionalFormatting>
  <conditionalFormatting sqref="F15:F19">
    <cfRule type="expression" dxfId="123" priority="37">
      <formula>AND($D15=1,$F15=" ")</formula>
    </cfRule>
    <cfRule type="expression" dxfId="122" priority="38">
      <formula>AND($D15=0,$F15&lt;&gt;" ")</formula>
    </cfRule>
  </conditionalFormatting>
  <conditionalFormatting sqref="H15:H19">
    <cfRule type="expression" dxfId="121" priority="39">
      <formula>AND($D15=1,$H15=" ")</formula>
    </cfRule>
    <cfRule type="expression" dxfId="120" priority="40">
      <formula>AND($D15=0,$H15&lt;&gt;" ")</formula>
    </cfRule>
  </conditionalFormatting>
  <conditionalFormatting sqref="F20:F24">
    <cfRule type="expression" dxfId="119" priority="33">
      <formula>AND($D20=1,$F20=" ")</formula>
    </cfRule>
    <cfRule type="expression" dxfId="118" priority="34">
      <formula>AND($D20=0,$F20&lt;&gt;" ")</formula>
    </cfRule>
  </conditionalFormatting>
  <conditionalFormatting sqref="H20:H24">
    <cfRule type="expression" dxfId="117" priority="35">
      <formula>AND($D20=1,$H20=" ")</formula>
    </cfRule>
    <cfRule type="expression" dxfId="116" priority="36">
      <formula>AND($D20=0,$H20&lt;&gt;" ")</formula>
    </cfRule>
  </conditionalFormatting>
  <conditionalFormatting sqref="F25:F29">
    <cfRule type="expression" dxfId="115" priority="29">
      <formula>AND($D25=1,$F25=" ")</formula>
    </cfRule>
    <cfRule type="expression" dxfId="114" priority="30">
      <formula>AND($D25=0,$F25&lt;&gt;" ")</formula>
    </cfRule>
  </conditionalFormatting>
  <conditionalFormatting sqref="H25:H29">
    <cfRule type="expression" dxfId="113" priority="31">
      <formula>AND($D25=1,$H25=" ")</formula>
    </cfRule>
    <cfRule type="expression" dxfId="112" priority="32">
      <formula>AND($D25=0,$H25&lt;&gt;" ")</formula>
    </cfRule>
  </conditionalFormatting>
  <conditionalFormatting sqref="F32:F38 F54">
    <cfRule type="expression" dxfId="111" priority="25">
      <formula>AND($D32=1,$F32=" ")</formula>
    </cfRule>
    <cfRule type="expression" dxfId="110" priority="26">
      <formula>AND($D32=0,$F32&lt;&gt;" ")</formula>
    </cfRule>
  </conditionalFormatting>
  <conditionalFormatting sqref="H32:H38 H54">
    <cfRule type="expression" dxfId="109" priority="27">
      <formula>AND($D32=1,$H32=" ")</formula>
    </cfRule>
    <cfRule type="expression" dxfId="108" priority="28">
      <formula>AND($D32=0,$H32&lt;&gt;" ")</formula>
    </cfRule>
  </conditionalFormatting>
  <conditionalFormatting sqref="F39:F43">
    <cfRule type="expression" dxfId="107" priority="21">
      <formula>AND($D39=1,$F39=" ")</formula>
    </cfRule>
    <cfRule type="expression" dxfId="106" priority="22">
      <formula>AND($D39=0,$F39&lt;&gt;" ")</formula>
    </cfRule>
  </conditionalFormatting>
  <conditionalFormatting sqref="H39:H43">
    <cfRule type="expression" dxfId="105" priority="23">
      <formula>AND($D39=1,$H39=" ")</formula>
    </cfRule>
    <cfRule type="expression" dxfId="104" priority="24">
      <formula>AND($D39=0,$H39&lt;&gt;" ")</formula>
    </cfRule>
  </conditionalFormatting>
  <conditionalFormatting sqref="F44:F48">
    <cfRule type="expression" dxfId="103" priority="17">
      <formula>AND($D44=1,$F44=" ")</formula>
    </cfRule>
    <cfRule type="expression" dxfId="102" priority="18">
      <formula>AND($D44=0,$F44&lt;&gt;" ")</formula>
    </cfRule>
  </conditionalFormatting>
  <conditionalFormatting sqref="H44:H48">
    <cfRule type="expression" dxfId="101" priority="19">
      <formula>AND($D44=1,$H44=" ")</formula>
    </cfRule>
    <cfRule type="expression" dxfId="100" priority="20">
      <formula>AND($D44=0,$H44&lt;&gt;" ")</formula>
    </cfRule>
  </conditionalFormatting>
  <conditionalFormatting sqref="F49:F53">
    <cfRule type="expression" dxfId="99" priority="13">
      <formula>AND($D49=1,$F49=" ")</formula>
    </cfRule>
    <cfRule type="expression" dxfId="98" priority="14">
      <formula>AND($D49=0,$F49&lt;&gt;" ")</formula>
    </cfRule>
  </conditionalFormatting>
  <conditionalFormatting sqref="H49:H53">
    <cfRule type="expression" dxfId="97" priority="15">
      <formula>AND($D49=1,$H49=" ")</formula>
    </cfRule>
    <cfRule type="expression" dxfId="96" priority="16">
      <formula>AND($D49=0,$H49&lt;&gt;" ")</formula>
    </cfRule>
  </conditionalFormatting>
  <conditionalFormatting sqref="F55">
    <cfRule type="expression" dxfId="95" priority="9">
      <formula>AND($D55=1,$F55=" ")</formula>
    </cfRule>
    <cfRule type="expression" dxfId="94" priority="10">
      <formula>AND($D55=0,$F55&lt;&gt;" ")</formula>
    </cfRule>
  </conditionalFormatting>
  <conditionalFormatting sqref="H55">
    <cfRule type="expression" dxfId="93" priority="11">
      <formula>AND($D55=1,$H55=" ")</formula>
    </cfRule>
    <cfRule type="expression" dxfId="92" priority="12">
      <formula>AND($D55=0,$H55&lt;&gt;" ")</formula>
    </cfRule>
  </conditionalFormatting>
  <conditionalFormatting sqref="F30:F31">
    <cfRule type="expression" dxfId="91" priority="1">
      <formula>AND($D30=1,$F30=" ")</formula>
    </cfRule>
    <cfRule type="expression" dxfId="90" priority="2">
      <formula>AND($D30=0,$F30&lt;&gt;" ")</formula>
    </cfRule>
  </conditionalFormatting>
  <conditionalFormatting sqref="H30:H31">
    <cfRule type="expression" dxfId="89" priority="3">
      <formula>AND($D30=1,$H30=" ")</formula>
    </cfRule>
    <cfRule type="expression" dxfId="88" priority="4">
      <formula>AND($D30=0,$H30&lt;&gt;" ")</formula>
    </cfRule>
  </conditionalFormatting>
  <dataValidations count="1">
    <dataValidation type="whole" allowBlank="1" showInputMessage="1" showErrorMessage="1" error="Zadejte počet dní stáže v rozsahu 5 - 10" sqref="C7:C56">
      <formula1>5</formula1>
      <formula2>10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data!$B$35:$B$39</xm:f>
          </x14:formula1>
          <xm:sqref>H7:H56</xm:sqref>
        </x14:dataValidation>
        <x14:dataValidation type="list" allowBlank="1" showInputMessage="1" showErrorMessage="1">
          <x14:formula1>
            <xm:f>data!$B$3:$B$32</xm:f>
          </x14:formula1>
          <xm:sqref>F7:F56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3"/>
  <sheetViews>
    <sheetView workbookViewId="0">
      <selection activeCell="C7" sqref="C7"/>
    </sheetView>
  </sheetViews>
  <sheetFormatPr defaultColWidth="10.85546875" defaultRowHeight="15" zeroHeight="1" x14ac:dyDescent="0.25"/>
  <cols>
    <col min="1" max="1" width="2.42578125" style="2" customWidth="1"/>
    <col min="2" max="2" width="13.42578125" style="9" customWidth="1"/>
    <col min="3" max="3" width="13.28515625" style="9" customWidth="1"/>
    <col min="4" max="4" width="9.85546875" style="9" hidden="1" customWidth="1"/>
    <col min="5" max="5" width="13.5703125" style="8" customWidth="1"/>
    <col min="6" max="6" width="23.7109375" style="7" customWidth="1"/>
    <col min="7" max="7" width="15.85546875" style="8" customWidth="1"/>
    <col min="8" max="8" width="32" style="7" customWidth="1"/>
    <col min="9" max="10" width="16.7109375" style="8" customWidth="1"/>
    <col min="11" max="11" width="18.42578125" style="8" customWidth="1"/>
    <col min="12" max="16384" width="10.85546875" style="7"/>
  </cols>
  <sheetData>
    <row r="1" spans="1:12" ht="17.25" customHeight="1" thickBot="1" x14ac:dyDescent="0.3">
      <c r="A1" s="8"/>
      <c r="B1" s="8"/>
      <c r="C1" s="8"/>
      <c r="D1" s="8"/>
      <c r="F1" s="8"/>
    </row>
    <row r="2" spans="1:12" ht="9.75" customHeight="1" x14ac:dyDescent="0.3">
      <c r="B2" s="74"/>
      <c r="C2" s="75"/>
      <c r="D2" s="75"/>
      <c r="E2" s="76"/>
      <c r="F2" s="77"/>
      <c r="G2" s="78"/>
      <c r="H2" s="78"/>
      <c r="I2" s="78"/>
      <c r="J2" s="77"/>
      <c r="K2" s="79"/>
      <c r="L2" s="13"/>
    </row>
    <row r="3" spans="1:12" s="12" customFormat="1" ht="36.75" customHeight="1" x14ac:dyDescent="0.3">
      <c r="A3" s="1"/>
      <c r="B3" s="80"/>
      <c r="C3" s="215" t="s">
        <v>96</v>
      </c>
      <c r="D3" s="215"/>
      <c r="E3" s="215"/>
      <c r="F3" s="215"/>
      <c r="G3" s="215"/>
      <c r="H3" s="215"/>
      <c r="I3" s="215"/>
      <c r="J3" s="142"/>
      <c r="K3" s="81"/>
      <c r="L3" s="16"/>
    </row>
    <row r="4" spans="1:12" ht="9.75" customHeight="1" thickBot="1" x14ac:dyDescent="0.3">
      <c r="B4" s="216"/>
      <c r="C4" s="217"/>
      <c r="D4" s="217"/>
      <c r="E4" s="217"/>
      <c r="F4" s="217"/>
      <c r="G4" s="217"/>
      <c r="H4" s="217"/>
      <c r="I4" s="217"/>
      <c r="J4" s="217"/>
      <c r="K4" s="218"/>
      <c r="L4" s="13"/>
    </row>
    <row r="5" spans="1:12" s="12" customFormat="1" ht="34.5" customHeight="1" thickBot="1" x14ac:dyDescent="0.3">
      <c r="A5" s="4"/>
      <c r="B5" s="219" t="s">
        <v>63</v>
      </c>
      <c r="C5" s="85" t="s">
        <v>64</v>
      </c>
      <c r="D5" s="86"/>
      <c r="E5" s="85" t="s">
        <v>60</v>
      </c>
      <c r="F5" s="221" t="s">
        <v>61</v>
      </c>
      <c r="G5" s="222"/>
      <c r="H5" s="223" t="s">
        <v>6</v>
      </c>
      <c r="I5" s="224"/>
      <c r="J5" s="230" t="s">
        <v>108</v>
      </c>
      <c r="K5" s="225" t="s">
        <v>52</v>
      </c>
      <c r="L5" s="16"/>
    </row>
    <row r="6" spans="1:12" s="12" customFormat="1" ht="38.25" customHeight="1" thickBot="1" x14ac:dyDescent="0.3">
      <c r="A6" s="4"/>
      <c r="B6" s="220"/>
      <c r="C6" s="227" t="s">
        <v>53</v>
      </c>
      <c r="D6" s="228"/>
      <c r="E6" s="229"/>
      <c r="F6" s="227" t="s">
        <v>54</v>
      </c>
      <c r="G6" s="229"/>
      <c r="H6" s="227" t="s">
        <v>62</v>
      </c>
      <c r="I6" s="229"/>
      <c r="J6" s="231"/>
      <c r="K6" s="226"/>
      <c r="L6" s="16"/>
    </row>
    <row r="7" spans="1:12" s="10" customFormat="1" ht="27.95" customHeight="1" x14ac:dyDescent="0.25">
      <c r="A7" s="6"/>
      <c r="B7" s="94" t="s">
        <v>97</v>
      </c>
      <c r="C7" s="98"/>
      <c r="D7" s="95">
        <f>IF(C7&gt;0,1,0)</f>
        <v>0</v>
      </c>
      <c r="E7" s="155">
        <f>IF(D7=1,data!$C$41*C7,0)</f>
        <v>0</v>
      </c>
      <c r="F7" s="87" t="s">
        <v>55</v>
      </c>
      <c r="G7" s="158">
        <f>(IF($D7=1,VLOOKUP(F7,data!$B$3:$E$32,2,0),0))*C7</f>
        <v>0</v>
      </c>
      <c r="H7" s="87" t="s">
        <v>55</v>
      </c>
      <c r="I7" s="161">
        <f>IF($D7=1,VLOOKUP(H7,data!$B$35:$D$39,2,0),0)</f>
        <v>0</v>
      </c>
      <c r="J7" s="162">
        <f>IF(AND(E7&lt;&gt;0,G7&lt;&gt;0,I7&lt;&gt;0)=FALSE,0,data!$C$43)</f>
        <v>0</v>
      </c>
      <c r="K7" s="90">
        <f>IF(AND(E7&lt;&gt;0,G7&lt;&gt;0,I7&lt;&gt;0)=FALSE,0,INT(E7+G7+I7+J7))</f>
        <v>0</v>
      </c>
    </row>
    <row r="8" spans="1:12" s="10" customFormat="1" ht="27.95" customHeight="1" x14ac:dyDescent="0.25">
      <c r="A8" s="6"/>
      <c r="B8" s="94" t="s">
        <v>98</v>
      </c>
      <c r="C8" s="99"/>
      <c r="D8" s="96">
        <f t="shared" ref="D8:D56" si="0">IF(C8&gt;0,1,0)</f>
        <v>0</v>
      </c>
      <c r="E8" s="156">
        <f>IF(D8=1,data!$C$41*C8,0)</f>
        <v>0</v>
      </c>
      <c r="F8" s="88" t="s">
        <v>55</v>
      </c>
      <c r="G8" s="159">
        <f>(IF($D8=1,VLOOKUP(F8,data!$B$3:$E$32,2,0),0))*C8</f>
        <v>0</v>
      </c>
      <c r="H8" s="88" t="s">
        <v>55</v>
      </c>
      <c r="I8" s="163">
        <f>IF($D8=1,VLOOKUP(H8,data!$B$35:$D$39,2,0),0)</f>
        <v>0</v>
      </c>
      <c r="J8" s="164">
        <f>IF(AND(E8&lt;&gt;0,G8&lt;&gt;0,I8&lt;&gt;0)=FALSE,0,data!$C$43)</f>
        <v>0</v>
      </c>
      <c r="K8" s="91">
        <f t="shared" ref="K8:K56" si="1">IF(AND(E8&lt;&gt;0,G8&lt;&gt;0,I8&lt;&gt;0)=FALSE,0,INT(E8+G8+I8+J8))</f>
        <v>0</v>
      </c>
      <c r="L8" s="15"/>
    </row>
    <row r="9" spans="1:12" s="10" customFormat="1" ht="27.95" customHeight="1" x14ac:dyDescent="0.25">
      <c r="A9" s="6"/>
      <c r="B9" s="94" t="s">
        <v>99</v>
      </c>
      <c r="C9" s="99"/>
      <c r="D9" s="96">
        <f t="shared" si="0"/>
        <v>0</v>
      </c>
      <c r="E9" s="156">
        <f>IF(D9=1,data!$C$41*C9,0)</f>
        <v>0</v>
      </c>
      <c r="F9" s="88" t="s">
        <v>55</v>
      </c>
      <c r="G9" s="159">
        <f>(IF($D9=1,VLOOKUP(F9,data!$B$3:$E$32,2,0),0))*C9</f>
        <v>0</v>
      </c>
      <c r="H9" s="88" t="s">
        <v>55</v>
      </c>
      <c r="I9" s="163">
        <f>IF($D9=1,VLOOKUP(H9,data!$B$35:$D$39,2,0),0)</f>
        <v>0</v>
      </c>
      <c r="J9" s="164">
        <f>IF(AND(E9&lt;&gt;0,G9&lt;&gt;0,I9&lt;&gt;0)=FALSE,0,data!$C$43)</f>
        <v>0</v>
      </c>
      <c r="K9" s="91">
        <f t="shared" si="1"/>
        <v>0</v>
      </c>
      <c r="L9" s="15"/>
    </row>
    <row r="10" spans="1:12" s="10" customFormat="1" ht="27.95" customHeight="1" x14ac:dyDescent="0.25">
      <c r="A10" s="5"/>
      <c r="B10" s="94" t="s">
        <v>100</v>
      </c>
      <c r="C10" s="99"/>
      <c r="D10" s="96">
        <f t="shared" si="0"/>
        <v>0</v>
      </c>
      <c r="E10" s="156">
        <f>IF(D10=1,data!$C$41*C10,0)</f>
        <v>0</v>
      </c>
      <c r="F10" s="88" t="s">
        <v>55</v>
      </c>
      <c r="G10" s="159">
        <f>(IF($D10=1,VLOOKUP(F10,data!$B$3:$E$32,2,0),0))*C10</f>
        <v>0</v>
      </c>
      <c r="H10" s="88" t="s">
        <v>55</v>
      </c>
      <c r="I10" s="163">
        <f>IF($D10=1,VLOOKUP(H10,data!$B$35:$D$39,2,0),0)</f>
        <v>0</v>
      </c>
      <c r="J10" s="164">
        <f>IF(AND(E10&lt;&gt;0,G10&lt;&gt;0,I10&lt;&gt;0)=FALSE,0,data!$C$43)</f>
        <v>0</v>
      </c>
      <c r="K10" s="91">
        <f t="shared" si="1"/>
        <v>0</v>
      </c>
      <c r="L10" s="15"/>
    </row>
    <row r="11" spans="1:12" s="10" customFormat="1" ht="27.95" customHeight="1" x14ac:dyDescent="0.25">
      <c r="A11" s="5"/>
      <c r="B11" s="94" t="s">
        <v>101</v>
      </c>
      <c r="C11" s="99"/>
      <c r="D11" s="96">
        <f t="shared" si="0"/>
        <v>0</v>
      </c>
      <c r="E11" s="156">
        <f>IF(D11=1,data!$C$41*C11,0)</f>
        <v>0</v>
      </c>
      <c r="F11" s="88" t="s">
        <v>55</v>
      </c>
      <c r="G11" s="159">
        <f>(IF($D11=1,VLOOKUP(F11,data!$B$3:$E$32,2,0),0))*C11</f>
        <v>0</v>
      </c>
      <c r="H11" s="88" t="s">
        <v>55</v>
      </c>
      <c r="I11" s="163">
        <f>IF($D11=1,VLOOKUP(H11,data!$B$35:$D$39,2,0),0)</f>
        <v>0</v>
      </c>
      <c r="J11" s="164">
        <f>IF(AND(E11&lt;&gt;0,G11&lt;&gt;0,I11&lt;&gt;0)=FALSE,0,data!$C$43)</f>
        <v>0</v>
      </c>
      <c r="K11" s="91">
        <f t="shared" si="1"/>
        <v>0</v>
      </c>
      <c r="L11" s="15"/>
    </row>
    <row r="12" spans="1:12" s="10" customFormat="1" ht="27.95" customHeight="1" x14ac:dyDescent="0.25">
      <c r="A12" s="5"/>
      <c r="B12" s="94" t="s">
        <v>102</v>
      </c>
      <c r="C12" s="99"/>
      <c r="D12" s="96">
        <f t="shared" si="0"/>
        <v>0</v>
      </c>
      <c r="E12" s="156">
        <f>IF(D12=1,data!$C$41*C12,0)</f>
        <v>0</v>
      </c>
      <c r="F12" s="88" t="s">
        <v>55</v>
      </c>
      <c r="G12" s="159">
        <f>(IF($D12=1,VLOOKUP(F12,data!$B$3:$E$32,2,0),0))*C12</f>
        <v>0</v>
      </c>
      <c r="H12" s="88" t="s">
        <v>55</v>
      </c>
      <c r="I12" s="163">
        <f>IF($D12=1,VLOOKUP(H12,data!$B$35:$D$39,2,0),0)</f>
        <v>0</v>
      </c>
      <c r="J12" s="164">
        <f>IF(AND(E12&lt;&gt;0,G12&lt;&gt;0,I12&lt;&gt;0)=FALSE,0,data!$C$43)</f>
        <v>0</v>
      </c>
      <c r="K12" s="91">
        <f t="shared" si="1"/>
        <v>0</v>
      </c>
      <c r="L12" s="15"/>
    </row>
    <row r="13" spans="1:12" s="10" customFormat="1" ht="27.95" customHeight="1" x14ac:dyDescent="0.25">
      <c r="A13" s="5"/>
      <c r="B13" s="94" t="s">
        <v>103</v>
      </c>
      <c r="C13" s="99"/>
      <c r="D13" s="96">
        <f t="shared" si="0"/>
        <v>0</v>
      </c>
      <c r="E13" s="156">
        <f>IF(D13=1,data!$C$41*C13,0)</f>
        <v>0</v>
      </c>
      <c r="F13" s="88" t="s">
        <v>55</v>
      </c>
      <c r="G13" s="159">
        <f>(IF($D13=1,VLOOKUP(F13,data!$B$3:$E$32,2,0),0))*C13</f>
        <v>0</v>
      </c>
      <c r="H13" s="88" t="s">
        <v>55</v>
      </c>
      <c r="I13" s="163">
        <f>IF($D13=1,VLOOKUP(H13,data!$B$35:$D$39,2,0),0)</f>
        <v>0</v>
      </c>
      <c r="J13" s="164">
        <f>IF(AND(E13&lt;&gt;0,G13&lt;&gt;0,I13&lt;&gt;0)=FALSE,0,data!$C$43)</f>
        <v>0</v>
      </c>
      <c r="K13" s="91">
        <f t="shared" si="1"/>
        <v>0</v>
      </c>
      <c r="L13" s="15"/>
    </row>
    <row r="14" spans="1:12" s="10" customFormat="1" ht="27.95" customHeight="1" x14ac:dyDescent="0.25">
      <c r="A14" s="5"/>
      <c r="B14" s="94" t="s">
        <v>104</v>
      </c>
      <c r="C14" s="99"/>
      <c r="D14" s="96">
        <f t="shared" si="0"/>
        <v>0</v>
      </c>
      <c r="E14" s="156">
        <f>IF(D14=1,data!$C$41*C14,0)</f>
        <v>0</v>
      </c>
      <c r="F14" s="88" t="s">
        <v>55</v>
      </c>
      <c r="G14" s="159">
        <f>(IF($D14=1,VLOOKUP(F14,data!$B$3:$E$32,2,0),0))*C14</f>
        <v>0</v>
      </c>
      <c r="H14" s="88" t="s">
        <v>55</v>
      </c>
      <c r="I14" s="163">
        <f>IF($D14=1,VLOOKUP(H14,data!$B$35:$D$39,2,0),0)</f>
        <v>0</v>
      </c>
      <c r="J14" s="164">
        <f>IF(AND(E14&lt;&gt;0,G14&lt;&gt;0,I14&lt;&gt;0)=FALSE,0,data!$C$43)</f>
        <v>0</v>
      </c>
      <c r="K14" s="91">
        <f t="shared" si="1"/>
        <v>0</v>
      </c>
      <c r="L14" s="15"/>
    </row>
    <row r="15" spans="1:12" s="10" customFormat="1" ht="27.95" customHeight="1" x14ac:dyDescent="0.25">
      <c r="A15" s="5"/>
      <c r="B15" s="94" t="s">
        <v>105</v>
      </c>
      <c r="C15" s="99"/>
      <c r="D15" s="96">
        <f t="shared" si="0"/>
        <v>0</v>
      </c>
      <c r="E15" s="156">
        <f>IF(D15=1,data!$C$41*C15,0)</f>
        <v>0</v>
      </c>
      <c r="F15" s="88" t="s">
        <v>55</v>
      </c>
      <c r="G15" s="159">
        <f>(IF($D15=1,VLOOKUP(F15,data!$B$3:$E$32,2,0),0))*C15</f>
        <v>0</v>
      </c>
      <c r="H15" s="88" t="s">
        <v>55</v>
      </c>
      <c r="I15" s="163">
        <f>IF($D15=1,VLOOKUP(H15,data!$B$35:$D$39,2,0),0)</f>
        <v>0</v>
      </c>
      <c r="J15" s="164">
        <f>IF(AND(E15&lt;&gt;0,G15&lt;&gt;0,I15&lt;&gt;0)=FALSE,0,data!$C$43)</f>
        <v>0</v>
      </c>
      <c r="K15" s="91">
        <f t="shared" si="1"/>
        <v>0</v>
      </c>
      <c r="L15" s="15"/>
    </row>
    <row r="16" spans="1:12" s="10" customFormat="1" ht="27.95" customHeight="1" x14ac:dyDescent="0.25">
      <c r="A16" s="5"/>
      <c r="B16" s="94" t="s">
        <v>106</v>
      </c>
      <c r="C16" s="99"/>
      <c r="D16" s="96">
        <f>IF(C16&gt;0,1,0)</f>
        <v>0</v>
      </c>
      <c r="E16" s="156">
        <f>IF(D16=1,data!$C$41*C16,0)</f>
        <v>0</v>
      </c>
      <c r="F16" s="88" t="s">
        <v>55</v>
      </c>
      <c r="G16" s="159">
        <f>(IF($D16=1,VLOOKUP(F16,data!$B$3:$E$32,2,0),0))*C16</f>
        <v>0</v>
      </c>
      <c r="H16" s="88" t="s">
        <v>55</v>
      </c>
      <c r="I16" s="163">
        <f>IF($D16=1,VLOOKUP(H16,data!$B$35:$D$39,2,0),0)</f>
        <v>0</v>
      </c>
      <c r="J16" s="164">
        <f>IF(AND(E16&lt;&gt;0,G16&lt;&gt;0,I16&lt;&gt;0)=FALSE,0,data!$C$43)</f>
        <v>0</v>
      </c>
      <c r="K16" s="91">
        <f t="shared" si="1"/>
        <v>0</v>
      </c>
      <c r="L16" s="15"/>
    </row>
    <row r="17" spans="1:12" s="10" customFormat="1" ht="27.95" customHeight="1" x14ac:dyDescent="0.25">
      <c r="A17" s="6"/>
      <c r="B17" s="94" t="s">
        <v>151</v>
      </c>
      <c r="C17" s="99"/>
      <c r="D17" s="96">
        <f t="shared" ref="D17:D24" si="2">IF(C17&gt;0,1,0)</f>
        <v>0</v>
      </c>
      <c r="E17" s="156">
        <f>IF(D17=1,data!$C$41*C17,0)</f>
        <v>0</v>
      </c>
      <c r="F17" s="88" t="s">
        <v>55</v>
      </c>
      <c r="G17" s="159">
        <f>(IF($D17=1,VLOOKUP(F17,data!$B$3:$E$32,2,0),0))*C17</f>
        <v>0</v>
      </c>
      <c r="H17" s="88" t="s">
        <v>55</v>
      </c>
      <c r="I17" s="163">
        <f>IF($D17=1,VLOOKUP(H17,data!$B$35:$D$39,2,0),0)</f>
        <v>0</v>
      </c>
      <c r="J17" s="164">
        <f>IF(AND(E17&lt;&gt;0,G17&lt;&gt;0,I17&lt;&gt;0)=FALSE,0,data!$C$43)</f>
        <v>0</v>
      </c>
      <c r="K17" s="91">
        <f t="shared" si="1"/>
        <v>0</v>
      </c>
      <c r="L17" s="15"/>
    </row>
    <row r="18" spans="1:12" s="10" customFormat="1" ht="27.95" customHeight="1" x14ac:dyDescent="0.25">
      <c r="A18" s="6"/>
      <c r="B18" s="94" t="s">
        <v>152</v>
      </c>
      <c r="C18" s="99"/>
      <c r="D18" s="96">
        <f t="shared" si="2"/>
        <v>0</v>
      </c>
      <c r="E18" s="156">
        <f>IF(D18=1,data!$C$41*C18,0)</f>
        <v>0</v>
      </c>
      <c r="F18" s="88" t="s">
        <v>55</v>
      </c>
      <c r="G18" s="159">
        <f>(IF($D18=1,VLOOKUP(F18,data!$B$3:$E$32,2,0),0))*C18</f>
        <v>0</v>
      </c>
      <c r="H18" s="88" t="s">
        <v>55</v>
      </c>
      <c r="I18" s="163">
        <f>IF($D18=1,VLOOKUP(H18,data!$B$35:$D$39,2,0),0)</f>
        <v>0</v>
      </c>
      <c r="J18" s="164">
        <f>IF(AND(E18&lt;&gt;0,G18&lt;&gt;0,I18&lt;&gt;0)=FALSE,0,data!$C$43)</f>
        <v>0</v>
      </c>
      <c r="K18" s="91">
        <f t="shared" si="1"/>
        <v>0</v>
      </c>
      <c r="L18" s="15"/>
    </row>
    <row r="19" spans="1:12" s="10" customFormat="1" ht="27.95" customHeight="1" x14ac:dyDescent="0.25">
      <c r="A19" s="5"/>
      <c r="B19" s="94" t="s">
        <v>153</v>
      </c>
      <c r="C19" s="99"/>
      <c r="D19" s="96">
        <f t="shared" si="2"/>
        <v>0</v>
      </c>
      <c r="E19" s="156">
        <f>IF(D19=1,data!$C$41*C19,0)</f>
        <v>0</v>
      </c>
      <c r="F19" s="88" t="s">
        <v>55</v>
      </c>
      <c r="G19" s="159">
        <f>(IF($D19=1,VLOOKUP(F19,data!$B$3:$E$32,2,0),0))*C19</f>
        <v>0</v>
      </c>
      <c r="H19" s="88" t="s">
        <v>55</v>
      </c>
      <c r="I19" s="163">
        <f>IF($D19=1,VLOOKUP(H19,data!$B$35:$D$39,2,0),0)</f>
        <v>0</v>
      </c>
      <c r="J19" s="164">
        <f>IF(AND(E19&lt;&gt;0,G19&lt;&gt;0,I19&lt;&gt;0)=FALSE,0,data!$C$43)</f>
        <v>0</v>
      </c>
      <c r="K19" s="91">
        <f t="shared" si="1"/>
        <v>0</v>
      </c>
      <c r="L19" s="15"/>
    </row>
    <row r="20" spans="1:12" s="10" customFormat="1" ht="27.95" customHeight="1" x14ac:dyDescent="0.25">
      <c r="A20" s="5"/>
      <c r="B20" s="94" t="s">
        <v>154</v>
      </c>
      <c r="C20" s="99"/>
      <c r="D20" s="96">
        <f t="shared" si="2"/>
        <v>0</v>
      </c>
      <c r="E20" s="156">
        <f>IF(D20=1,data!$C$41*C20,0)</f>
        <v>0</v>
      </c>
      <c r="F20" s="88" t="s">
        <v>55</v>
      </c>
      <c r="G20" s="159">
        <f>(IF($D20=1,VLOOKUP(F20,data!$B$3:$E$32,2,0),0))*C20</f>
        <v>0</v>
      </c>
      <c r="H20" s="88" t="s">
        <v>55</v>
      </c>
      <c r="I20" s="163">
        <f>IF($D20=1,VLOOKUP(H20,data!$B$35:$D$39,2,0),0)</f>
        <v>0</v>
      </c>
      <c r="J20" s="164">
        <f>IF(AND(E20&lt;&gt;0,G20&lt;&gt;0,I20&lt;&gt;0)=FALSE,0,data!$C$43)</f>
        <v>0</v>
      </c>
      <c r="K20" s="91">
        <f t="shared" si="1"/>
        <v>0</v>
      </c>
      <c r="L20" s="15"/>
    </row>
    <row r="21" spans="1:12" s="10" customFormat="1" ht="27.95" customHeight="1" x14ac:dyDescent="0.25">
      <c r="A21" s="5"/>
      <c r="B21" s="94" t="s">
        <v>155</v>
      </c>
      <c r="C21" s="99"/>
      <c r="D21" s="96">
        <f t="shared" si="2"/>
        <v>0</v>
      </c>
      <c r="E21" s="156">
        <f>IF(D21=1,data!$C$41*C21,0)</f>
        <v>0</v>
      </c>
      <c r="F21" s="88" t="s">
        <v>55</v>
      </c>
      <c r="G21" s="159">
        <f>(IF($D21=1,VLOOKUP(F21,data!$B$3:$E$32,2,0),0))*C21</f>
        <v>0</v>
      </c>
      <c r="H21" s="88" t="s">
        <v>55</v>
      </c>
      <c r="I21" s="163">
        <f>IF($D21=1,VLOOKUP(H21,data!$B$35:$D$39,2,0),0)</f>
        <v>0</v>
      </c>
      <c r="J21" s="164">
        <f>IF(AND(E21&lt;&gt;0,G21&lt;&gt;0,I21&lt;&gt;0)=FALSE,0,data!$C$43)</f>
        <v>0</v>
      </c>
      <c r="K21" s="91">
        <f t="shared" si="1"/>
        <v>0</v>
      </c>
      <c r="L21" s="15"/>
    </row>
    <row r="22" spans="1:12" s="10" customFormat="1" ht="27.95" customHeight="1" x14ac:dyDescent="0.25">
      <c r="A22" s="5"/>
      <c r="B22" s="94" t="s">
        <v>156</v>
      </c>
      <c r="C22" s="99"/>
      <c r="D22" s="96">
        <f t="shared" si="2"/>
        <v>0</v>
      </c>
      <c r="E22" s="156">
        <f>IF(D22=1,data!$C$41*C22,0)</f>
        <v>0</v>
      </c>
      <c r="F22" s="88" t="s">
        <v>55</v>
      </c>
      <c r="G22" s="159">
        <f>(IF($D22=1,VLOOKUP(F22,data!$B$3:$E$32,2,0),0))*C22</f>
        <v>0</v>
      </c>
      <c r="H22" s="88" t="s">
        <v>55</v>
      </c>
      <c r="I22" s="163">
        <f>IF($D22=1,VLOOKUP(H22,data!$B$35:$D$39,2,0),0)</f>
        <v>0</v>
      </c>
      <c r="J22" s="164">
        <f>IF(AND(E22&lt;&gt;0,G22&lt;&gt;0,I22&lt;&gt;0)=FALSE,0,data!$C$43)</f>
        <v>0</v>
      </c>
      <c r="K22" s="91">
        <f t="shared" si="1"/>
        <v>0</v>
      </c>
      <c r="L22" s="15"/>
    </row>
    <row r="23" spans="1:12" s="10" customFormat="1" ht="27.95" customHeight="1" x14ac:dyDescent="0.25">
      <c r="A23" s="5"/>
      <c r="B23" s="94" t="s">
        <v>157</v>
      </c>
      <c r="C23" s="99"/>
      <c r="D23" s="96">
        <f t="shared" si="2"/>
        <v>0</v>
      </c>
      <c r="E23" s="156">
        <f>IF(D23=1,data!$C$41*C23,0)</f>
        <v>0</v>
      </c>
      <c r="F23" s="88" t="s">
        <v>55</v>
      </c>
      <c r="G23" s="159">
        <f>(IF($D23=1,VLOOKUP(F23,data!$B$3:$E$32,2,0),0))*C23</f>
        <v>0</v>
      </c>
      <c r="H23" s="88" t="s">
        <v>55</v>
      </c>
      <c r="I23" s="163">
        <f>IF($D23=1,VLOOKUP(H23,data!$B$35:$D$39,2,0),0)</f>
        <v>0</v>
      </c>
      <c r="J23" s="164">
        <f>IF(AND(E23&lt;&gt;0,G23&lt;&gt;0,I23&lt;&gt;0)=FALSE,0,data!$C$43)</f>
        <v>0</v>
      </c>
      <c r="K23" s="91">
        <f t="shared" si="1"/>
        <v>0</v>
      </c>
      <c r="L23" s="15"/>
    </row>
    <row r="24" spans="1:12" s="10" customFormat="1" ht="27.95" customHeight="1" thickBot="1" x14ac:dyDescent="0.3">
      <c r="A24" s="5"/>
      <c r="B24" s="94" t="s">
        <v>158</v>
      </c>
      <c r="C24" s="99"/>
      <c r="D24" s="96">
        <f t="shared" si="2"/>
        <v>0</v>
      </c>
      <c r="E24" s="156">
        <f>IF(D24=1,data!$C$41*C24,0)</f>
        <v>0</v>
      </c>
      <c r="F24" s="88" t="s">
        <v>55</v>
      </c>
      <c r="G24" s="159">
        <f>(IF($D24=1,VLOOKUP(F24,data!$B$3:$E$32,2,0),0))*C24</f>
        <v>0</v>
      </c>
      <c r="H24" s="88" t="s">
        <v>55</v>
      </c>
      <c r="I24" s="163">
        <f>IF($D24=1,VLOOKUP(H24,data!$B$35:$D$39,2,0),0)</f>
        <v>0</v>
      </c>
      <c r="J24" s="164">
        <f>IF(AND(E24&lt;&gt;0,G24&lt;&gt;0,I24&lt;&gt;0)=FALSE,0,data!$C$43)</f>
        <v>0</v>
      </c>
      <c r="K24" s="91">
        <f t="shared" si="1"/>
        <v>0</v>
      </c>
      <c r="L24" s="15"/>
    </row>
    <row r="25" spans="1:12" s="10" customFormat="1" ht="27.95" customHeight="1" x14ac:dyDescent="0.25">
      <c r="A25" s="6"/>
      <c r="B25" s="94" t="s">
        <v>159</v>
      </c>
      <c r="C25" s="98"/>
      <c r="D25" s="95">
        <f>IF(C25&gt;0,1,0)</f>
        <v>0</v>
      </c>
      <c r="E25" s="155">
        <f>IF(D25=1,data!$C$41*C25,0)</f>
        <v>0</v>
      </c>
      <c r="F25" s="87" t="s">
        <v>55</v>
      </c>
      <c r="G25" s="158">
        <f>(IF($D25=1,VLOOKUP(F25,data!$B$3:$E$32,2,0),0))*C25</f>
        <v>0</v>
      </c>
      <c r="H25" s="87" t="s">
        <v>55</v>
      </c>
      <c r="I25" s="161">
        <f>IF($D25=1,VLOOKUP(H25,data!$B$35:$D$39,2,0),0)</f>
        <v>0</v>
      </c>
      <c r="J25" s="162">
        <f>IF(AND(E25&lt;&gt;0,G25&lt;&gt;0,I25&lt;&gt;0)=FALSE,0,data!$C$43)</f>
        <v>0</v>
      </c>
      <c r="K25" s="91">
        <f t="shared" si="1"/>
        <v>0</v>
      </c>
    </row>
    <row r="26" spans="1:12" s="10" customFormat="1" ht="27.95" customHeight="1" x14ac:dyDescent="0.25">
      <c r="A26" s="6"/>
      <c r="B26" s="94" t="s">
        <v>160</v>
      </c>
      <c r="C26" s="99"/>
      <c r="D26" s="96">
        <f t="shared" ref="D26:D33" si="3">IF(C26&gt;0,1,0)</f>
        <v>0</v>
      </c>
      <c r="E26" s="156">
        <f>IF(D26=1,data!$C$41*C26,0)</f>
        <v>0</v>
      </c>
      <c r="F26" s="88" t="s">
        <v>55</v>
      </c>
      <c r="G26" s="159">
        <f>(IF($D26=1,VLOOKUP(F26,data!$B$3:$E$32,2,0),0))*C26</f>
        <v>0</v>
      </c>
      <c r="H26" s="88" t="s">
        <v>55</v>
      </c>
      <c r="I26" s="163">
        <f>IF($D26=1,VLOOKUP(H26,data!$B$35:$D$39,2,0),0)</f>
        <v>0</v>
      </c>
      <c r="J26" s="164">
        <f>IF(AND(E26&lt;&gt;0,G26&lt;&gt;0,I26&lt;&gt;0)=FALSE,0,data!$C$43)</f>
        <v>0</v>
      </c>
      <c r="K26" s="91">
        <f t="shared" si="1"/>
        <v>0</v>
      </c>
      <c r="L26" s="15"/>
    </row>
    <row r="27" spans="1:12" s="10" customFormat="1" ht="27.95" customHeight="1" x14ac:dyDescent="0.25">
      <c r="A27" s="6"/>
      <c r="B27" s="94" t="s">
        <v>161</v>
      </c>
      <c r="C27" s="99"/>
      <c r="D27" s="96">
        <f t="shared" si="3"/>
        <v>0</v>
      </c>
      <c r="E27" s="156">
        <f>IF(D27=1,data!$C$41*C27,0)</f>
        <v>0</v>
      </c>
      <c r="F27" s="88" t="s">
        <v>55</v>
      </c>
      <c r="G27" s="159">
        <f>(IF($D27=1,VLOOKUP(F27,data!$B$3:$E$32,2,0),0))*C27</f>
        <v>0</v>
      </c>
      <c r="H27" s="88" t="s">
        <v>55</v>
      </c>
      <c r="I27" s="163">
        <f>IF($D27=1,VLOOKUP(H27,data!$B$35:$D$39,2,0),0)</f>
        <v>0</v>
      </c>
      <c r="J27" s="164">
        <f>IF(AND(E27&lt;&gt;0,G27&lt;&gt;0,I27&lt;&gt;0)=FALSE,0,data!$C$43)</f>
        <v>0</v>
      </c>
      <c r="K27" s="91">
        <f t="shared" si="1"/>
        <v>0</v>
      </c>
      <c r="L27" s="15"/>
    </row>
    <row r="28" spans="1:12" s="10" customFormat="1" ht="27.95" customHeight="1" x14ac:dyDescent="0.25">
      <c r="A28" s="5"/>
      <c r="B28" s="94" t="s">
        <v>162</v>
      </c>
      <c r="C28" s="99"/>
      <c r="D28" s="96">
        <f t="shared" si="3"/>
        <v>0</v>
      </c>
      <c r="E28" s="156">
        <f>IF(D28=1,data!$C$41*C28,0)</f>
        <v>0</v>
      </c>
      <c r="F28" s="88" t="s">
        <v>55</v>
      </c>
      <c r="G28" s="159">
        <f>(IF($D28=1,VLOOKUP(F28,data!$B$3:$E$32,2,0),0))*C28</f>
        <v>0</v>
      </c>
      <c r="H28" s="88" t="s">
        <v>55</v>
      </c>
      <c r="I28" s="163">
        <f>IF($D28=1,VLOOKUP(H28,data!$B$35:$D$39,2,0),0)</f>
        <v>0</v>
      </c>
      <c r="J28" s="164">
        <f>IF(AND(E28&lt;&gt;0,G28&lt;&gt;0,I28&lt;&gt;0)=FALSE,0,data!$C$43)</f>
        <v>0</v>
      </c>
      <c r="K28" s="91">
        <f t="shared" si="1"/>
        <v>0</v>
      </c>
      <c r="L28" s="15"/>
    </row>
    <row r="29" spans="1:12" s="10" customFormat="1" ht="27.95" customHeight="1" x14ac:dyDescent="0.25">
      <c r="A29" s="5"/>
      <c r="B29" s="94" t="s">
        <v>163</v>
      </c>
      <c r="C29" s="99"/>
      <c r="D29" s="96">
        <f t="shared" si="3"/>
        <v>0</v>
      </c>
      <c r="E29" s="156">
        <f>IF(D29=1,data!$C$41*C29,0)</f>
        <v>0</v>
      </c>
      <c r="F29" s="88" t="s">
        <v>55</v>
      </c>
      <c r="G29" s="159">
        <f>(IF($D29=1,VLOOKUP(F29,data!$B$3:$E$32,2,0),0))*C29</f>
        <v>0</v>
      </c>
      <c r="H29" s="88" t="s">
        <v>55</v>
      </c>
      <c r="I29" s="163">
        <f>IF($D29=1,VLOOKUP(H29,data!$B$35:$D$39,2,0),0)</f>
        <v>0</v>
      </c>
      <c r="J29" s="164">
        <f>IF(AND(E29&lt;&gt;0,G29&lt;&gt;0,I29&lt;&gt;0)=FALSE,0,data!$C$43)</f>
        <v>0</v>
      </c>
      <c r="K29" s="91">
        <f t="shared" si="1"/>
        <v>0</v>
      </c>
      <c r="L29" s="15"/>
    </row>
    <row r="30" spans="1:12" s="10" customFormat="1" ht="27.95" customHeight="1" x14ac:dyDescent="0.25">
      <c r="A30" s="5"/>
      <c r="B30" s="94" t="s">
        <v>164</v>
      </c>
      <c r="C30" s="99"/>
      <c r="D30" s="96">
        <f t="shared" si="3"/>
        <v>0</v>
      </c>
      <c r="E30" s="156">
        <f>IF(D30=1,data!$C$41*C30,0)</f>
        <v>0</v>
      </c>
      <c r="F30" s="88" t="s">
        <v>55</v>
      </c>
      <c r="G30" s="159">
        <f>(IF($D30=1,VLOOKUP(F30,data!$B$3:$E$32,2,0),0))*C30</f>
        <v>0</v>
      </c>
      <c r="H30" s="88" t="s">
        <v>55</v>
      </c>
      <c r="I30" s="163">
        <f>IF($D30=1,VLOOKUP(H30,data!$B$35:$D$39,2,0),0)</f>
        <v>0</v>
      </c>
      <c r="J30" s="164">
        <f>IF(AND(E30&lt;&gt;0,G30&lt;&gt;0,I30&lt;&gt;0)=FALSE,0,data!$C$43)</f>
        <v>0</v>
      </c>
      <c r="K30" s="91">
        <f t="shared" si="1"/>
        <v>0</v>
      </c>
      <c r="L30" s="15"/>
    </row>
    <row r="31" spans="1:12" s="10" customFormat="1" ht="27.95" customHeight="1" x14ac:dyDescent="0.25">
      <c r="A31" s="5"/>
      <c r="B31" s="94" t="s">
        <v>165</v>
      </c>
      <c r="C31" s="99"/>
      <c r="D31" s="96">
        <f t="shared" si="3"/>
        <v>0</v>
      </c>
      <c r="E31" s="156">
        <f>IF(D31=1,data!$C$41*C31,0)</f>
        <v>0</v>
      </c>
      <c r="F31" s="88" t="s">
        <v>55</v>
      </c>
      <c r="G31" s="159">
        <f>(IF($D31=1,VLOOKUP(F31,data!$B$3:$E$32,2,0),0))*C31</f>
        <v>0</v>
      </c>
      <c r="H31" s="88" t="s">
        <v>55</v>
      </c>
      <c r="I31" s="163">
        <f>IF($D31=1,VLOOKUP(H31,data!$B$35:$D$39,2,0),0)</f>
        <v>0</v>
      </c>
      <c r="J31" s="164">
        <f>IF(AND(E31&lt;&gt;0,G31&lt;&gt;0,I31&lt;&gt;0)=FALSE,0,data!$C$43)</f>
        <v>0</v>
      </c>
      <c r="K31" s="91">
        <f t="shared" si="1"/>
        <v>0</v>
      </c>
      <c r="L31" s="15"/>
    </row>
    <row r="32" spans="1:12" s="10" customFormat="1" ht="27.95" customHeight="1" x14ac:dyDescent="0.25">
      <c r="A32" s="5"/>
      <c r="B32" s="94" t="s">
        <v>166</v>
      </c>
      <c r="C32" s="99"/>
      <c r="D32" s="96">
        <f t="shared" si="3"/>
        <v>0</v>
      </c>
      <c r="E32" s="156">
        <f>IF(D32=1,data!$C$41*C32,0)</f>
        <v>0</v>
      </c>
      <c r="F32" s="88" t="s">
        <v>55</v>
      </c>
      <c r="G32" s="159">
        <f>(IF($D32=1,VLOOKUP(F32,data!$B$3:$E$32,2,0),0))*C32</f>
        <v>0</v>
      </c>
      <c r="H32" s="88" t="s">
        <v>55</v>
      </c>
      <c r="I32" s="163">
        <f>IF($D32=1,VLOOKUP(H32,data!$B$35:$D$39,2,0),0)</f>
        <v>0</v>
      </c>
      <c r="J32" s="164">
        <f>IF(AND(E32&lt;&gt;0,G32&lt;&gt;0,I32&lt;&gt;0)=FALSE,0,data!$C$43)</f>
        <v>0</v>
      </c>
      <c r="K32" s="91">
        <f t="shared" si="1"/>
        <v>0</v>
      </c>
      <c r="L32" s="15"/>
    </row>
    <row r="33" spans="1:12" s="10" customFormat="1" ht="27.95" customHeight="1" x14ac:dyDescent="0.25">
      <c r="A33" s="5"/>
      <c r="B33" s="94" t="s">
        <v>167</v>
      </c>
      <c r="C33" s="99"/>
      <c r="D33" s="96">
        <f t="shared" si="3"/>
        <v>0</v>
      </c>
      <c r="E33" s="156">
        <f>IF(D33=1,data!$C$41*C33,0)</f>
        <v>0</v>
      </c>
      <c r="F33" s="88" t="s">
        <v>55</v>
      </c>
      <c r="G33" s="159">
        <f>(IF($D33=1,VLOOKUP(F33,data!$B$3:$E$32,2,0),0))*C33</f>
        <v>0</v>
      </c>
      <c r="H33" s="88" t="s">
        <v>55</v>
      </c>
      <c r="I33" s="163">
        <f>IF($D33=1,VLOOKUP(H33,data!$B$35:$D$39,2,0),0)</f>
        <v>0</v>
      </c>
      <c r="J33" s="164">
        <f>IF(AND(E33&lt;&gt;0,G33&lt;&gt;0,I33&lt;&gt;0)=FALSE,0,data!$C$43)</f>
        <v>0</v>
      </c>
      <c r="K33" s="91">
        <f t="shared" si="1"/>
        <v>0</v>
      </c>
      <c r="L33" s="15"/>
    </row>
    <row r="34" spans="1:12" s="10" customFormat="1" ht="27.95" customHeight="1" x14ac:dyDescent="0.25">
      <c r="A34" s="5"/>
      <c r="B34" s="94" t="s">
        <v>168</v>
      </c>
      <c r="C34" s="99"/>
      <c r="D34" s="96">
        <f>IF(C34&gt;0,1,0)</f>
        <v>0</v>
      </c>
      <c r="E34" s="156">
        <f>IF(D34=1,data!$C$41*C34,0)</f>
        <v>0</v>
      </c>
      <c r="F34" s="88" t="s">
        <v>55</v>
      </c>
      <c r="G34" s="159">
        <f>(IF($D34=1,VLOOKUP(F34,data!$B$3:$E$32,2,0),0))*C34</f>
        <v>0</v>
      </c>
      <c r="H34" s="88" t="s">
        <v>55</v>
      </c>
      <c r="I34" s="163">
        <f>IF($D34=1,VLOOKUP(H34,data!$B$35:$D$39,2,0),0)</f>
        <v>0</v>
      </c>
      <c r="J34" s="164">
        <f>IF(AND(E34&lt;&gt;0,G34&lt;&gt;0,I34&lt;&gt;0)=FALSE,0,data!$C$43)</f>
        <v>0</v>
      </c>
      <c r="K34" s="91">
        <f t="shared" si="1"/>
        <v>0</v>
      </c>
      <c r="L34" s="15"/>
    </row>
    <row r="35" spans="1:12" s="10" customFormat="1" ht="27.95" customHeight="1" x14ac:dyDescent="0.25">
      <c r="A35" s="6"/>
      <c r="B35" s="94" t="s">
        <v>169</v>
      </c>
      <c r="C35" s="99"/>
      <c r="D35" s="96">
        <f t="shared" ref="D35:D50" si="4">IF(C35&gt;0,1,0)</f>
        <v>0</v>
      </c>
      <c r="E35" s="156">
        <f>IF(D35=1,data!$C$41*C35,0)</f>
        <v>0</v>
      </c>
      <c r="F35" s="88" t="s">
        <v>55</v>
      </c>
      <c r="G35" s="159">
        <f>(IF($D35=1,VLOOKUP(F35,data!$B$3:$E$32,2,0),0))*C35</f>
        <v>0</v>
      </c>
      <c r="H35" s="88" t="s">
        <v>55</v>
      </c>
      <c r="I35" s="163">
        <f>IF($D35=1,VLOOKUP(H35,data!$B$35:$D$39,2,0),0)</f>
        <v>0</v>
      </c>
      <c r="J35" s="164">
        <f>IF(AND(E35&lt;&gt;0,G35&lt;&gt;0,I35&lt;&gt;0)=FALSE,0,data!$C$43)</f>
        <v>0</v>
      </c>
      <c r="K35" s="91">
        <f t="shared" si="1"/>
        <v>0</v>
      </c>
      <c r="L35" s="15"/>
    </row>
    <row r="36" spans="1:12" s="10" customFormat="1" ht="27.95" customHeight="1" x14ac:dyDescent="0.25">
      <c r="A36" s="6"/>
      <c r="B36" s="94" t="s">
        <v>170</v>
      </c>
      <c r="C36" s="99"/>
      <c r="D36" s="96">
        <f t="shared" si="4"/>
        <v>0</v>
      </c>
      <c r="E36" s="156">
        <f>IF(D36=1,data!$C$41*C36,0)</f>
        <v>0</v>
      </c>
      <c r="F36" s="88" t="s">
        <v>55</v>
      </c>
      <c r="G36" s="159">
        <f>(IF($D36=1,VLOOKUP(F36,data!$B$3:$E$32,2,0),0))*C36</f>
        <v>0</v>
      </c>
      <c r="H36" s="88" t="s">
        <v>55</v>
      </c>
      <c r="I36" s="163">
        <f>IF($D36=1,VLOOKUP(H36,data!$B$35:$D$39,2,0),0)</f>
        <v>0</v>
      </c>
      <c r="J36" s="164">
        <f>IF(AND(E36&lt;&gt;0,G36&lt;&gt;0,I36&lt;&gt;0)=FALSE,0,data!$C$43)</f>
        <v>0</v>
      </c>
      <c r="K36" s="91">
        <f t="shared" si="1"/>
        <v>0</v>
      </c>
      <c r="L36" s="15"/>
    </row>
    <row r="37" spans="1:12" s="10" customFormat="1" ht="27.95" customHeight="1" x14ac:dyDescent="0.25">
      <c r="A37" s="5"/>
      <c r="B37" s="94" t="s">
        <v>171</v>
      </c>
      <c r="C37" s="99"/>
      <c r="D37" s="96">
        <f t="shared" si="4"/>
        <v>0</v>
      </c>
      <c r="E37" s="156">
        <f>IF(D37=1,data!$C$41*C37,0)</f>
        <v>0</v>
      </c>
      <c r="F37" s="88" t="s">
        <v>55</v>
      </c>
      <c r="G37" s="159">
        <f>(IF($D37=1,VLOOKUP(F37,data!$B$3:$E$32,2,0),0))*C37</f>
        <v>0</v>
      </c>
      <c r="H37" s="88" t="s">
        <v>55</v>
      </c>
      <c r="I37" s="163">
        <f>IF($D37=1,VLOOKUP(H37,data!$B$35:$D$39,2,0),0)</f>
        <v>0</v>
      </c>
      <c r="J37" s="164">
        <f>IF(AND(E37&lt;&gt;0,G37&lt;&gt;0,I37&lt;&gt;0)=FALSE,0,data!$C$43)</f>
        <v>0</v>
      </c>
      <c r="K37" s="91">
        <f t="shared" si="1"/>
        <v>0</v>
      </c>
      <c r="L37" s="15"/>
    </row>
    <row r="38" spans="1:12" s="10" customFormat="1" ht="27.95" customHeight="1" x14ac:dyDescent="0.25">
      <c r="A38" s="5"/>
      <c r="B38" s="94" t="s">
        <v>172</v>
      </c>
      <c r="C38" s="99"/>
      <c r="D38" s="96">
        <f t="shared" si="4"/>
        <v>0</v>
      </c>
      <c r="E38" s="156">
        <f>IF(D38=1,data!$C$41*C38,0)</f>
        <v>0</v>
      </c>
      <c r="F38" s="88" t="s">
        <v>55</v>
      </c>
      <c r="G38" s="159">
        <f>(IF($D38=1,VLOOKUP(F38,data!$B$3:$E$32,2,0),0))*C38</f>
        <v>0</v>
      </c>
      <c r="H38" s="88" t="s">
        <v>55</v>
      </c>
      <c r="I38" s="163">
        <f>IF($D38=1,VLOOKUP(H38,data!$B$35:$D$39,2,0),0)</f>
        <v>0</v>
      </c>
      <c r="J38" s="164">
        <f>IF(AND(E38&lt;&gt;0,G38&lt;&gt;0,I38&lt;&gt;0)=FALSE,0,data!$C$43)</f>
        <v>0</v>
      </c>
      <c r="K38" s="91">
        <f t="shared" si="1"/>
        <v>0</v>
      </c>
      <c r="L38" s="15"/>
    </row>
    <row r="39" spans="1:12" s="10" customFormat="1" ht="27.95" customHeight="1" x14ac:dyDescent="0.25">
      <c r="A39" s="5"/>
      <c r="B39" s="94" t="s">
        <v>173</v>
      </c>
      <c r="C39" s="99"/>
      <c r="D39" s="96">
        <f t="shared" si="4"/>
        <v>0</v>
      </c>
      <c r="E39" s="156">
        <f>IF(D39=1,data!$C$41*C39,0)</f>
        <v>0</v>
      </c>
      <c r="F39" s="88" t="s">
        <v>55</v>
      </c>
      <c r="G39" s="159">
        <f>(IF($D39=1,VLOOKUP(F39,data!$B$3:$E$32,2,0),0))*C39</f>
        <v>0</v>
      </c>
      <c r="H39" s="88" t="s">
        <v>55</v>
      </c>
      <c r="I39" s="163">
        <f>IF($D39=1,VLOOKUP(H39,data!$B$35:$D$39,2,0),0)</f>
        <v>0</v>
      </c>
      <c r="J39" s="164">
        <f>IF(AND(E39&lt;&gt;0,G39&lt;&gt;0,I39&lt;&gt;0)=FALSE,0,data!$C$43)</f>
        <v>0</v>
      </c>
      <c r="K39" s="91">
        <f t="shared" si="1"/>
        <v>0</v>
      </c>
      <c r="L39" s="15"/>
    </row>
    <row r="40" spans="1:12" s="10" customFormat="1" ht="27.95" customHeight="1" x14ac:dyDescent="0.25">
      <c r="A40" s="5"/>
      <c r="B40" s="94" t="s">
        <v>174</v>
      </c>
      <c r="C40" s="99"/>
      <c r="D40" s="96">
        <f t="shared" si="4"/>
        <v>0</v>
      </c>
      <c r="E40" s="156">
        <f>IF(D40=1,data!$C$41*C40,0)</f>
        <v>0</v>
      </c>
      <c r="F40" s="88" t="s">
        <v>55</v>
      </c>
      <c r="G40" s="159">
        <f>(IF($D40=1,VLOOKUP(F40,data!$B$3:$E$32,2,0),0))*C40</f>
        <v>0</v>
      </c>
      <c r="H40" s="88" t="s">
        <v>55</v>
      </c>
      <c r="I40" s="163">
        <f>IF($D40=1,VLOOKUP(H40,data!$B$35:$D$39,2,0),0)</f>
        <v>0</v>
      </c>
      <c r="J40" s="164">
        <f>IF(AND(E40&lt;&gt;0,G40&lt;&gt;0,I40&lt;&gt;0)=FALSE,0,data!$C$43)</f>
        <v>0</v>
      </c>
      <c r="K40" s="91">
        <f t="shared" si="1"/>
        <v>0</v>
      </c>
      <c r="L40" s="15"/>
    </row>
    <row r="41" spans="1:12" s="10" customFormat="1" ht="27.95" customHeight="1" x14ac:dyDescent="0.25">
      <c r="A41" s="5"/>
      <c r="B41" s="94" t="s">
        <v>175</v>
      </c>
      <c r="C41" s="99"/>
      <c r="D41" s="96">
        <f t="shared" si="4"/>
        <v>0</v>
      </c>
      <c r="E41" s="156">
        <f>IF(D41=1,data!$C$41*C41,0)</f>
        <v>0</v>
      </c>
      <c r="F41" s="88" t="s">
        <v>55</v>
      </c>
      <c r="G41" s="159">
        <f>(IF($D41=1,VLOOKUP(F41,data!$B$3:$E$32,2,0),0))*C41</f>
        <v>0</v>
      </c>
      <c r="H41" s="88" t="s">
        <v>55</v>
      </c>
      <c r="I41" s="163">
        <f>IF($D41=1,VLOOKUP(H41,data!$B$35:$D$39,2,0),0)</f>
        <v>0</v>
      </c>
      <c r="J41" s="164">
        <f>IF(AND(E41&lt;&gt;0,G41&lt;&gt;0,I41&lt;&gt;0)=FALSE,0,data!$C$43)</f>
        <v>0</v>
      </c>
      <c r="K41" s="91">
        <f t="shared" si="1"/>
        <v>0</v>
      </c>
      <c r="L41" s="15"/>
    </row>
    <row r="42" spans="1:12" s="10" customFormat="1" ht="27.95" customHeight="1" x14ac:dyDescent="0.25">
      <c r="A42" s="5"/>
      <c r="B42" s="94" t="s">
        <v>176</v>
      </c>
      <c r="C42" s="99"/>
      <c r="D42" s="96">
        <f t="shared" si="4"/>
        <v>0</v>
      </c>
      <c r="E42" s="156">
        <f>IF(D42=1,data!$C$41*C42,0)</f>
        <v>0</v>
      </c>
      <c r="F42" s="88" t="s">
        <v>55</v>
      </c>
      <c r="G42" s="159">
        <f>(IF($D42=1,VLOOKUP(F42,data!$B$3:$E$32,2,0),0))*C42</f>
        <v>0</v>
      </c>
      <c r="H42" s="88" t="s">
        <v>55</v>
      </c>
      <c r="I42" s="163">
        <f>IF($D42=1,VLOOKUP(H42,data!$B$35:$D$39,2,0),0)</f>
        <v>0</v>
      </c>
      <c r="J42" s="164">
        <f>IF(AND(E42&lt;&gt;0,G42&lt;&gt;0,I42&lt;&gt;0)=FALSE,0,data!$C$43)</f>
        <v>0</v>
      </c>
      <c r="K42" s="91">
        <f t="shared" si="1"/>
        <v>0</v>
      </c>
      <c r="L42" s="15"/>
    </row>
    <row r="43" spans="1:12" s="10" customFormat="1" ht="27.95" customHeight="1" x14ac:dyDescent="0.25">
      <c r="A43" s="6"/>
      <c r="B43" s="94" t="s">
        <v>177</v>
      </c>
      <c r="C43" s="99"/>
      <c r="D43" s="96">
        <f t="shared" si="4"/>
        <v>0</v>
      </c>
      <c r="E43" s="156">
        <f>IF(D43=1,data!$C$41*C43,0)</f>
        <v>0</v>
      </c>
      <c r="F43" s="88" t="s">
        <v>55</v>
      </c>
      <c r="G43" s="159">
        <f>(IF($D43=1,VLOOKUP(F43,data!$B$3:$E$32,2,0),0))*C43</f>
        <v>0</v>
      </c>
      <c r="H43" s="88" t="s">
        <v>55</v>
      </c>
      <c r="I43" s="163">
        <f>IF($D43=1,VLOOKUP(H43,data!$B$35:$D$39,2,0),0)</f>
        <v>0</v>
      </c>
      <c r="J43" s="164">
        <f>IF(AND(E43&lt;&gt;0,G43&lt;&gt;0,I43&lt;&gt;0)=FALSE,0,data!$C$43)</f>
        <v>0</v>
      </c>
      <c r="K43" s="91">
        <f t="shared" si="1"/>
        <v>0</v>
      </c>
      <c r="L43" s="15"/>
    </row>
    <row r="44" spans="1:12" s="10" customFormat="1" ht="27.95" customHeight="1" x14ac:dyDescent="0.25">
      <c r="A44" s="6"/>
      <c r="B44" s="94" t="s">
        <v>178</v>
      </c>
      <c r="C44" s="99"/>
      <c r="D44" s="96">
        <f t="shared" si="4"/>
        <v>0</v>
      </c>
      <c r="E44" s="156">
        <f>IF(D44=1,data!$C$41*C44,0)</f>
        <v>0</v>
      </c>
      <c r="F44" s="88" t="s">
        <v>55</v>
      </c>
      <c r="G44" s="159">
        <f>(IF($D44=1,VLOOKUP(F44,data!$B$3:$E$32,2,0),0))*C44</f>
        <v>0</v>
      </c>
      <c r="H44" s="88" t="s">
        <v>55</v>
      </c>
      <c r="I44" s="163">
        <f>IF($D44=1,VLOOKUP(H44,data!$B$35:$D$39,2,0),0)</f>
        <v>0</v>
      </c>
      <c r="J44" s="164">
        <f>IF(AND(E44&lt;&gt;0,G44&lt;&gt;0,I44&lt;&gt;0)=FALSE,0,data!$C$43)</f>
        <v>0</v>
      </c>
      <c r="K44" s="91">
        <f t="shared" si="1"/>
        <v>0</v>
      </c>
      <c r="L44" s="15"/>
    </row>
    <row r="45" spans="1:12" s="10" customFormat="1" ht="27.95" customHeight="1" x14ac:dyDescent="0.25">
      <c r="A45" s="5"/>
      <c r="B45" s="94" t="s">
        <v>179</v>
      </c>
      <c r="C45" s="99"/>
      <c r="D45" s="96">
        <f t="shared" si="4"/>
        <v>0</v>
      </c>
      <c r="E45" s="156">
        <f>IF(D45=1,data!$C$41*C45,0)</f>
        <v>0</v>
      </c>
      <c r="F45" s="88" t="s">
        <v>55</v>
      </c>
      <c r="G45" s="159">
        <f>(IF($D45=1,VLOOKUP(F45,data!$B$3:$E$32,2,0),0))*C45</f>
        <v>0</v>
      </c>
      <c r="H45" s="88" t="s">
        <v>55</v>
      </c>
      <c r="I45" s="163">
        <f>IF($D45=1,VLOOKUP(H45,data!$B$35:$D$39,2,0),0)</f>
        <v>0</v>
      </c>
      <c r="J45" s="164">
        <f>IF(AND(E45&lt;&gt;0,G45&lt;&gt;0,I45&lt;&gt;0)=FALSE,0,data!$C$43)</f>
        <v>0</v>
      </c>
      <c r="K45" s="91">
        <f t="shared" si="1"/>
        <v>0</v>
      </c>
      <c r="L45" s="15"/>
    </row>
    <row r="46" spans="1:12" s="10" customFormat="1" ht="27.95" customHeight="1" x14ac:dyDescent="0.25">
      <c r="A46" s="5"/>
      <c r="B46" s="94" t="s">
        <v>180</v>
      </c>
      <c r="C46" s="99"/>
      <c r="D46" s="96">
        <f t="shared" si="4"/>
        <v>0</v>
      </c>
      <c r="E46" s="156">
        <f>IF(D46=1,data!$C$41*C46,0)</f>
        <v>0</v>
      </c>
      <c r="F46" s="88" t="s">
        <v>55</v>
      </c>
      <c r="G46" s="159">
        <f>(IF($D46=1,VLOOKUP(F46,data!$B$3:$E$32,2,0),0))*C46</f>
        <v>0</v>
      </c>
      <c r="H46" s="88" t="s">
        <v>55</v>
      </c>
      <c r="I46" s="163">
        <f>IF($D46=1,VLOOKUP(H46,data!$B$35:$D$39,2,0),0)</f>
        <v>0</v>
      </c>
      <c r="J46" s="164">
        <f>IF(AND(E46&lt;&gt;0,G46&lt;&gt;0,I46&lt;&gt;0)=FALSE,0,data!$C$43)</f>
        <v>0</v>
      </c>
      <c r="K46" s="91">
        <f t="shared" si="1"/>
        <v>0</v>
      </c>
      <c r="L46" s="15"/>
    </row>
    <row r="47" spans="1:12" s="10" customFormat="1" ht="27.95" customHeight="1" x14ac:dyDescent="0.25">
      <c r="A47" s="5"/>
      <c r="B47" s="94" t="s">
        <v>181</v>
      </c>
      <c r="C47" s="99"/>
      <c r="D47" s="96">
        <f t="shared" si="4"/>
        <v>0</v>
      </c>
      <c r="E47" s="156">
        <f>IF(D47=1,data!$C$41*C47,0)</f>
        <v>0</v>
      </c>
      <c r="F47" s="88" t="s">
        <v>55</v>
      </c>
      <c r="G47" s="159">
        <f>(IF($D47=1,VLOOKUP(F47,data!$B$3:$E$32,2,0),0))*C47</f>
        <v>0</v>
      </c>
      <c r="H47" s="88" t="s">
        <v>55</v>
      </c>
      <c r="I47" s="163">
        <f>IF($D47=1,VLOOKUP(H47,data!$B$35:$D$39,2,0),0)</f>
        <v>0</v>
      </c>
      <c r="J47" s="164">
        <f>IF(AND(E47&lt;&gt;0,G47&lt;&gt;0,I47&lt;&gt;0)=FALSE,0,data!$C$43)</f>
        <v>0</v>
      </c>
      <c r="K47" s="91">
        <f t="shared" si="1"/>
        <v>0</v>
      </c>
      <c r="L47" s="15"/>
    </row>
    <row r="48" spans="1:12" s="10" customFormat="1" ht="27.95" customHeight="1" x14ac:dyDescent="0.25">
      <c r="A48" s="5"/>
      <c r="B48" s="94" t="s">
        <v>182</v>
      </c>
      <c r="C48" s="99"/>
      <c r="D48" s="96">
        <f t="shared" si="4"/>
        <v>0</v>
      </c>
      <c r="E48" s="156">
        <f>IF(D48=1,data!$C$41*C48,0)</f>
        <v>0</v>
      </c>
      <c r="F48" s="88" t="s">
        <v>55</v>
      </c>
      <c r="G48" s="159">
        <f>(IF($D48=1,VLOOKUP(F48,data!$B$3:$E$32,2,0),0))*C48</f>
        <v>0</v>
      </c>
      <c r="H48" s="88" t="s">
        <v>55</v>
      </c>
      <c r="I48" s="163">
        <f>IF($D48=1,VLOOKUP(H48,data!$B$35:$D$39,2,0),0)</f>
        <v>0</v>
      </c>
      <c r="J48" s="164">
        <f>IF(AND(E48&lt;&gt;0,G48&lt;&gt;0,I48&lt;&gt;0)=FALSE,0,data!$C$43)</f>
        <v>0</v>
      </c>
      <c r="K48" s="91">
        <f t="shared" si="1"/>
        <v>0</v>
      </c>
      <c r="L48" s="15"/>
    </row>
    <row r="49" spans="1:12" s="10" customFormat="1" ht="27.95" customHeight="1" x14ac:dyDescent="0.25">
      <c r="A49" s="5"/>
      <c r="B49" s="94" t="s">
        <v>183</v>
      </c>
      <c r="C49" s="99"/>
      <c r="D49" s="96">
        <f t="shared" si="4"/>
        <v>0</v>
      </c>
      <c r="E49" s="156">
        <f>IF(D49=1,data!$C$41*C49,0)</f>
        <v>0</v>
      </c>
      <c r="F49" s="88" t="s">
        <v>55</v>
      </c>
      <c r="G49" s="159">
        <f>(IF($D49=1,VLOOKUP(F49,data!$B$3:$E$32,2,0),0))*C49</f>
        <v>0</v>
      </c>
      <c r="H49" s="88" t="s">
        <v>55</v>
      </c>
      <c r="I49" s="163">
        <f>IF($D49=1,VLOOKUP(H49,data!$B$35:$D$39,2,0),0)</f>
        <v>0</v>
      </c>
      <c r="J49" s="164">
        <f>IF(AND(E49&lt;&gt;0,G49&lt;&gt;0,I49&lt;&gt;0)=FALSE,0,data!$C$43)</f>
        <v>0</v>
      </c>
      <c r="K49" s="91">
        <f t="shared" si="1"/>
        <v>0</v>
      </c>
      <c r="L49" s="15"/>
    </row>
    <row r="50" spans="1:12" s="10" customFormat="1" ht="27.95" customHeight="1" x14ac:dyDescent="0.25">
      <c r="A50" s="5"/>
      <c r="B50" s="94" t="s">
        <v>184</v>
      </c>
      <c r="C50" s="99"/>
      <c r="D50" s="96">
        <f t="shared" si="4"/>
        <v>0</v>
      </c>
      <c r="E50" s="156">
        <f>IF(D50=1,data!$C$41*C50,0)</f>
        <v>0</v>
      </c>
      <c r="F50" s="88" t="s">
        <v>55</v>
      </c>
      <c r="G50" s="159">
        <f>(IF($D50=1,VLOOKUP(F50,data!$B$3:$E$32,2,0),0))*C50</f>
        <v>0</v>
      </c>
      <c r="H50" s="88" t="s">
        <v>55</v>
      </c>
      <c r="I50" s="163">
        <f>IF($D50=1,VLOOKUP(H50,data!$B$35:$D$39,2,0),0)</f>
        <v>0</v>
      </c>
      <c r="J50" s="164">
        <f>IF(AND(E50&lt;&gt;0,G50&lt;&gt;0,I50&lt;&gt;0)=FALSE,0,data!$C$43)</f>
        <v>0</v>
      </c>
      <c r="K50" s="91">
        <f t="shared" si="1"/>
        <v>0</v>
      </c>
      <c r="L50" s="15"/>
    </row>
    <row r="51" spans="1:12" s="10" customFormat="1" ht="27.95" customHeight="1" x14ac:dyDescent="0.25">
      <c r="A51" s="5"/>
      <c r="B51" s="94" t="s">
        <v>185</v>
      </c>
      <c r="C51" s="99"/>
      <c r="D51" s="96">
        <f>IF(C51&gt;0,1,0)</f>
        <v>0</v>
      </c>
      <c r="E51" s="156">
        <f>IF(D51=1,data!$C$41*C51,0)</f>
        <v>0</v>
      </c>
      <c r="F51" s="88" t="s">
        <v>55</v>
      </c>
      <c r="G51" s="159">
        <f>(IF($D51=1,VLOOKUP(F51,data!$B$3:$E$32,2,0),0))*C51</f>
        <v>0</v>
      </c>
      <c r="H51" s="88" t="s">
        <v>55</v>
      </c>
      <c r="I51" s="163">
        <f>IF($D51=1,VLOOKUP(H51,data!$B$35:$D$39,2,0),0)</f>
        <v>0</v>
      </c>
      <c r="J51" s="164">
        <f>IF(AND(E51&lt;&gt;0,G51&lt;&gt;0,I51&lt;&gt;0)=FALSE,0,data!$C$43)</f>
        <v>0</v>
      </c>
      <c r="K51" s="91">
        <f t="shared" si="1"/>
        <v>0</v>
      </c>
      <c r="L51" s="15"/>
    </row>
    <row r="52" spans="1:12" s="10" customFormat="1" ht="27.95" customHeight="1" x14ac:dyDescent="0.25">
      <c r="A52" s="6"/>
      <c r="B52" s="94" t="s">
        <v>186</v>
      </c>
      <c r="C52" s="99"/>
      <c r="D52" s="96">
        <f t="shared" ref="D52:D55" si="5">IF(C52&gt;0,1,0)</f>
        <v>0</v>
      </c>
      <c r="E52" s="156">
        <f>IF(D52=1,data!$C$41*C52,0)</f>
        <v>0</v>
      </c>
      <c r="F52" s="88" t="s">
        <v>55</v>
      </c>
      <c r="G52" s="159">
        <f>(IF($D52=1,VLOOKUP(F52,data!$B$3:$E$32,2,0),0))*C52</f>
        <v>0</v>
      </c>
      <c r="H52" s="88" t="s">
        <v>55</v>
      </c>
      <c r="I52" s="163">
        <f>IF($D52=1,VLOOKUP(H52,data!$B$35:$D$39,2,0),0)</f>
        <v>0</v>
      </c>
      <c r="J52" s="164">
        <f>IF(AND(E52&lt;&gt;0,G52&lt;&gt;0,I52&lt;&gt;0)=FALSE,0,data!$C$43)</f>
        <v>0</v>
      </c>
      <c r="K52" s="91">
        <f t="shared" si="1"/>
        <v>0</v>
      </c>
      <c r="L52" s="15"/>
    </row>
    <row r="53" spans="1:12" s="10" customFormat="1" ht="27.95" customHeight="1" x14ac:dyDescent="0.25">
      <c r="A53" s="6"/>
      <c r="B53" s="94" t="s">
        <v>187</v>
      </c>
      <c r="C53" s="99"/>
      <c r="D53" s="96">
        <f t="shared" si="5"/>
        <v>0</v>
      </c>
      <c r="E53" s="156">
        <f>IF(D53=1,data!$C$41*C53,0)</f>
        <v>0</v>
      </c>
      <c r="F53" s="88" t="s">
        <v>55</v>
      </c>
      <c r="G53" s="159">
        <f>(IF($D53=1,VLOOKUP(F53,data!$B$3:$E$32,2,0),0))*C53</f>
        <v>0</v>
      </c>
      <c r="H53" s="88" t="s">
        <v>55</v>
      </c>
      <c r="I53" s="163">
        <f>IF($D53=1,VLOOKUP(H53,data!$B$35:$D$39,2,0),0)</f>
        <v>0</v>
      </c>
      <c r="J53" s="164">
        <f>IF(AND(E53&lt;&gt;0,G53&lt;&gt;0,I53&lt;&gt;0)=FALSE,0,data!$C$43)</f>
        <v>0</v>
      </c>
      <c r="K53" s="91">
        <f t="shared" si="1"/>
        <v>0</v>
      </c>
      <c r="L53" s="15"/>
    </row>
    <row r="54" spans="1:12" s="10" customFormat="1" ht="27.95" customHeight="1" x14ac:dyDescent="0.25">
      <c r="A54" s="5"/>
      <c r="B54" s="94" t="s">
        <v>188</v>
      </c>
      <c r="C54" s="99"/>
      <c r="D54" s="96">
        <f t="shared" si="5"/>
        <v>0</v>
      </c>
      <c r="E54" s="156">
        <f>IF(D54=1,data!$C$41*C54,0)</f>
        <v>0</v>
      </c>
      <c r="F54" s="88" t="s">
        <v>55</v>
      </c>
      <c r="G54" s="159">
        <f>(IF($D54=1,VLOOKUP(F54,data!$B$3:$E$32,2,0),0))*C54</f>
        <v>0</v>
      </c>
      <c r="H54" s="88" t="s">
        <v>55</v>
      </c>
      <c r="I54" s="163">
        <f>IF($D54=1,VLOOKUP(H54,data!$B$35:$D$39,2,0),0)</f>
        <v>0</v>
      </c>
      <c r="J54" s="164">
        <f>IF(AND(E54&lt;&gt;0,G54&lt;&gt;0,I54&lt;&gt;0)=FALSE,0,data!$C$43)</f>
        <v>0</v>
      </c>
      <c r="K54" s="91">
        <f t="shared" si="1"/>
        <v>0</v>
      </c>
      <c r="L54" s="15"/>
    </row>
    <row r="55" spans="1:12" s="10" customFormat="1" ht="27.95" customHeight="1" x14ac:dyDescent="0.25">
      <c r="A55" s="5"/>
      <c r="B55" s="94" t="s">
        <v>189</v>
      </c>
      <c r="C55" s="99"/>
      <c r="D55" s="96">
        <f t="shared" si="5"/>
        <v>0</v>
      </c>
      <c r="E55" s="156">
        <f>IF(D55=1,data!$C$41*C55,0)</f>
        <v>0</v>
      </c>
      <c r="F55" s="88" t="s">
        <v>55</v>
      </c>
      <c r="G55" s="159">
        <f>(IF($D55=1,VLOOKUP(F55,data!$B$3:$E$32,2,0),0))*C55</f>
        <v>0</v>
      </c>
      <c r="H55" s="88" t="s">
        <v>55</v>
      </c>
      <c r="I55" s="163">
        <f>IF($D55=1,VLOOKUP(H55,data!$B$35:$D$39,2,0),0)</f>
        <v>0</v>
      </c>
      <c r="J55" s="164">
        <f>IF(AND(E55&lt;&gt;0,G55&lt;&gt;0,I55&lt;&gt;0)=FALSE,0,data!$C$43)</f>
        <v>0</v>
      </c>
      <c r="K55" s="91">
        <f t="shared" si="1"/>
        <v>0</v>
      </c>
      <c r="L55" s="15"/>
    </row>
    <row r="56" spans="1:12" s="10" customFormat="1" ht="27.95" customHeight="1" thickBot="1" x14ac:dyDescent="0.3">
      <c r="A56" s="5"/>
      <c r="B56" s="94" t="s">
        <v>190</v>
      </c>
      <c r="C56" s="100"/>
      <c r="D56" s="97">
        <f t="shared" si="0"/>
        <v>0</v>
      </c>
      <c r="E56" s="157">
        <f>IF(D56=1,data!$C$41*C56,0)</f>
        <v>0</v>
      </c>
      <c r="F56" s="89" t="s">
        <v>55</v>
      </c>
      <c r="G56" s="160">
        <f>(IF($D56=1,VLOOKUP(F56,data!$B$3:$E$32,2,0),0))*C56</f>
        <v>0</v>
      </c>
      <c r="H56" s="89" t="s">
        <v>55</v>
      </c>
      <c r="I56" s="165">
        <f>IF($D56=1,VLOOKUP(H56,data!$B$35:$D$39,2,0),0)</f>
        <v>0</v>
      </c>
      <c r="J56" s="166">
        <f>IF(AND(E56&lt;&gt;0,G56&lt;&gt;0,I56&lt;&gt;0)=FALSE,0,data!$C$43)</f>
        <v>0</v>
      </c>
      <c r="K56" s="92">
        <f t="shared" si="1"/>
        <v>0</v>
      </c>
      <c r="L56" s="15"/>
    </row>
    <row r="57" spans="1:12" s="1" customFormat="1" ht="29.25" customHeight="1" thickBot="1" x14ac:dyDescent="0.3">
      <c r="B57" s="82" t="s">
        <v>18</v>
      </c>
      <c r="C57" s="83">
        <f>SUM(C7:C56)</f>
        <v>0</v>
      </c>
      <c r="D57" s="83">
        <f>SUM(D7:D56)</f>
        <v>0</v>
      </c>
      <c r="E57" s="84"/>
      <c r="F57" s="84"/>
      <c r="G57" s="84"/>
      <c r="H57" s="84"/>
      <c r="I57" s="84"/>
      <c r="J57" s="143"/>
      <c r="K57" s="141">
        <f>SUM(K7:K56)</f>
        <v>0</v>
      </c>
      <c r="L57" s="14"/>
    </row>
    <row r="58" spans="1:12" ht="36" customHeight="1" x14ac:dyDescent="0.25">
      <c r="A58" s="1"/>
      <c r="B58" s="7"/>
      <c r="C58" s="7"/>
      <c r="D58" s="7"/>
    </row>
    <row r="59" spans="1:12" ht="36" customHeight="1" x14ac:dyDescent="0.25">
      <c r="A59" s="1"/>
      <c r="B59" s="7"/>
      <c r="C59" s="7"/>
      <c r="D59" s="7"/>
    </row>
    <row r="60" spans="1:12" ht="36" customHeight="1" x14ac:dyDescent="0.25">
      <c r="A60" s="1"/>
      <c r="B60" s="7"/>
      <c r="C60" s="7"/>
      <c r="D60" s="7"/>
    </row>
    <row r="61" spans="1:12" ht="36" customHeight="1" x14ac:dyDescent="0.25">
      <c r="A61" s="1"/>
      <c r="B61" s="7"/>
      <c r="C61" s="7"/>
      <c r="D61" s="7"/>
    </row>
    <row r="62" spans="1:12" ht="36" customHeight="1" x14ac:dyDescent="0.25">
      <c r="A62" s="1"/>
      <c r="B62" s="7"/>
      <c r="C62" s="7"/>
      <c r="D62" s="7"/>
    </row>
    <row r="63" spans="1:12" ht="36" customHeight="1" x14ac:dyDescent="0.25">
      <c r="A63" s="1"/>
      <c r="B63" s="7"/>
      <c r="C63" s="7"/>
      <c r="D63" s="7"/>
    </row>
    <row r="64" spans="1:12" ht="36" customHeight="1" x14ac:dyDescent="0.25">
      <c r="A64" s="1"/>
      <c r="B64" s="7"/>
      <c r="C64" s="7"/>
      <c r="D64" s="7"/>
    </row>
    <row r="65" spans="1:4" ht="36" customHeight="1" x14ac:dyDescent="0.25">
      <c r="A65" s="1"/>
      <c r="B65" s="7"/>
      <c r="C65" s="7"/>
      <c r="D65" s="7"/>
    </row>
    <row r="66" spans="1:4" ht="36" customHeight="1" x14ac:dyDescent="0.25">
      <c r="A66" s="1"/>
      <c r="B66" s="7"/>
      <c r="C66" s="7"/>
      <c r="D66" s="7"/>
    </row>
    <row r="67" spans="1:4" ht="36" customHeight="1" x14ac:dyDescent="0.25">
      <c r="A67" s="1"/>
      <c r="B67" s="7"/>
      <c r="C67" s="7"/>
      <c r="D67" s="7"/>
    </row>
    <row r="68" spans="1:4" ht="36" customHeight="1" x14ac:dyDescent="0.25">
      <c r="A68" s="1"/>
      <c r="B68" s="7"/>
      <c r="C68" s="7"/>
      <c r="D68" s="7"/>
    </row>
    <row r="69" spans="1:4" ht="36" customHeight="1" x14ac:dyDescent="0.25">
      <c r="A69" s="1"/>
      <c r="B69" s="7"/>
      <c r="C69" s="7"/>
      <c r="D69" s="7"/>
    </row>
    <row r="70" spans="1:4" ht="36" customHeight="1" x14ac:dyDescent="0.25">
      <c r="A70" s="1"/>
      <c r="B70" s="7"/>
      <c r="C70" s="7"/>
      <c r="D70" s="7"/>
    </row>
    <row r="71" spans="1:4" ht="36" customHeight="1" x14ac:dyDescent="0.25">
      <c r="A71" s="1"/>
      <c r="B71" s="7"/>
      <c r="C71" s="7"/>
      <c r="D71" s="7"/>
    </row>
    <row r="72" spans="1:4" ht="36" customHeight="1" x14ac:dyDescent="0.25">
      <c r="A72" s="1"/>
      <c r="B72" s="7"/>
      <c r="C72" s="7"/>
      <c r="D72" s="7"/>
    </row>
    <row r="73" spans="1:4" x14ac:dyDescent="0.25">
      <c r="A73" s="1"/>
      <c r="B73" s="7"/>
      <c r="C73" s="7"/>
      <c r="D73" s="7"/>
    </row>
    <row r="74" spans="1:4" x14ac:dyDescent="0.25">
      <c r="A74" s="1"/>
      <c r="B74" s="7"/>
      <c r="C74" s="7"/>
      <c r="D74" s="7"/>
    </row>
    <row r="75" spans="1:4" x14ac:dyDescent="0.25">
      <c r="A75" s="1"/>
      <c r="B75" s="7"/>
      <c r="C75" s="7"/>
      <c r="D75" s="7"/>
    </row>
    <row r="76" spans="1:4" x14ac:dyDescent="0.25">
      <c r="A76" s="1"/>
      <c r="B76" s="7"/>
      <c r="C76" s="7"/>
      <c r="D76" s="7"/>
    </row>
    <row r="77" spans="1:4" x14ac:dyDescent="0.25">
      <c r="A77" s="1"/>
      <c r="B77" s="7"/>
      <c r="C77" s="7"/>
      <c r="D77" s="7"/>
    </row>
    <row r="78" spans="1:4" x14ac:dyDescent="0.25">
      <c r="A78" s="1"/>
      <c r="B78" s="7"/>
      <c r="C78" s="7"/>
      <c r="D78" s="7"/>
    </row>
    <row r="79" spans="1:4" x14ac:dyDescent="0.25">
      <c r="A79" s="1"/>
      <c r="B79" s="7"/>
      <c r="C79" s="7"/>
      <c r="D79" s="7"/>
    </row>
    <row r="80" spans="1:4" x14ac:dyDescent="0.25">
      <c r="A80" s="1"/>
      <c r="B80" s="7"/>
      <c r="C80" s="7"/>
      <c r="D80" s="7"/>
    </row>
    <row r="81" spans="1:4" x14ac:dyDescent="0.25">
      <c r="A81" s="1"/>
      <c r="B81" s="7"/>
      <c r="C81" s="7"/>
      <c r="D81" s="7"/>
    </row>
    <row r="82" spans="1:4" x14ac:dyDescent="0.25">
      <c r="A82" s="1"/>
      <c r="B82" s="7"/>
      <c r="C82" s="7"/>
      <c r="D82" s="7"/>
    </row>
    <row r="83" spans="1:4" x14ac:dyDescent="0.25">
      <c r="A83" s="1"/>
      <c r="B83" s="7"/>
      <c r="C83" s="7"/>
      <c r="D83" s="7"/>
    </row>
    <row r="84" spans="1:4" x14ac:dyDescent="0.25">
      <c r="A84" s="1"/>
      <c r="B84" s="7"/>
      <c r="C84" s="7"/>
      <c r="D84" s="7"/>
    </row>
    <row r="85" spans="1:4" x14ac:dyDescent="0.25">
      <c r="A85" s="1"/>
      <c r="B85" s="7"/>
      <c r="C85" s="7"/>
      <c r="D85" s="7"/>
    </row>
    <row r="86" spans="1:4" x14ac:dyDescent="0.25">
      <c r="A86" s="1"/>
      <c r="B86" s="7"/>
      <c r="C86" s="7"/>
      <c r="D86" s="7"/>
    </row>
    <row r="87" spans="1:4" x14ac:dyDescent="0.25">
      <c r="A87" s="1"/>
      <c r="B87" s="7"/>
      <c r="C87" s="7"/>
      <c r="D87" s="7"/>
    </row>
    <row r="88" spans="1:4" x14ac:dyDescent="0.25">
      <c r="A88" s="1"/>
      <c r="B88" s="7"/>
      <c r="C88" s="7"/>
      <c r="D88" s="7"/>
    </row>
    <row r="89" spans="1:4" x14ac:dyDescent="0.25">
      <c r="A89" s="1"/>
      <c r="B89" s="7"/>
      <c r="C89" s="7"/>
      <c r="D89" s="7"/>
    </row>
    <row r="90" spans="1:4" x14ac:dyDescent="0.25">
      <c r="A90" s="1"/>
      <c r="B90" s="7"/>
      <c r="C90" s="7"/>
      <c r="D90" s="7"/>
    </row>
    <row r="91" spans="1:4" x14ac:dyDescent="0.25">
      <c r="A91" s="1"/>
      <c r="B91" s="7"/>
      <c r="C91" s="7"/>
      <c r="D91" s="7"/>
    </row>
    <row r="92" spans="1:4" x14ac:dyDescent="0.25">
      <c r="A92" s="1"/>
      <c r="B92" s="7"/>
      <c r="C92" s="7"/>
      <c r="D92" s="7"/>
    </row>
    <row r="93" spans="1:4" x14ac:dyDescent="0.25">
      <c r="A93" s="1"/>
      <c r="B93" s="7"/>
      <c r="C93" s="7"/>
      <c r="D93" s="7"/>
    </row>
    <row r="94" spans="1:4" x14ac:dyDescent="0.25">
      <c r="A94" s="1"/>
      <c r="B94" s="7"/>
      <c r="C94" s="7"/>
      <c r="D94" s="7"/>
    </row>
    <row r="95" spans="1:4" x14ac:dyDescent="0.25">
      <c r="A95" s="1"/>
      <c r="B95" s="7"/>
      <c r="C95" s="7"/>
      <c r="D95" s="7"/>
    </row>
    <row r="96" spans="1:4" x14ac:dyDescent="0.25">
      <c r="A96" s="1"/>
      <c r="B96" s="7"/>
      <c r="C96" s="7"/>
      <c r="D96" s="7"/>
    </row>
    <row r="97" spans="1:4" x14ac:dyDescent="0.25">
      <c r="A97" s="1"/>
      <c r="B97" s="7"/>
      <c r="C97" s="7"/>
      <c r="D97" s="7"/>
    </row>
    <row r="98" spans="1:4" x14ac:dyDescent="0.25">
      <c r="A98" s="1"/>
      <c r="B98" s="7"/>
      <c r="C98" s="7"/>
      <c r="D98" s="7"/>
    </row>
    <row r="99" spans="1:4" x14ac:dyDescent="0.25">
      <c r="A99" s="1"/>
      <c r="B99" s="7"/>
      <c r="C99" s="7"/>
      <c r="D99" s="7"/>
    </row>
    <row r="100" spans="1:4" x14ac:dyDescent="0.25">
      <c r="A100" s="1"/>
      <c r="B100" s="7"/>
      <c r="C100" s="7"/>
      <c r="D100" s="7"/>
    </row>
    <row r="101" spans="1:4" x14ac:dyDescent="0.25">
      <c r="A101" s="1"/>
      <c r="B101" s="7"/>
      <c r="C101" s="7"/>
      <c r="D101" s="7"/>
    </row>
    <row r="102" spans="1:4" x14ac:dyDescent="0.25">
      <c r="A102" s="1"/>
      <c r="B102" s="7"/>
      <c r="C102" s="7"/>
      <c r="D102" s="7"/>
    </row>
    <row r="103" spans="1:4" x14ac:dyDescent="0.25">
      <c r="A103" s="1"/>
      <c r="B103" s="7"/>
      <c r="C103" s="7"/>
      <c r="D103" s="7"/>
    </row>
    <row r="104" spans="1:4" x14ac:dyDescent="0.25">
      <c r="A104" s="1"/>
      <c r="B104" s="7"/>
      <c r="C104" s="7"/>
      <c r="D104" s="7"/>
    </row>
    <row r="105" spans="1:4" x14ac:dyDescent="0.25">
      <c r="A105" s="1"/>
      <c r="B105" s="7"/>
      <c r="C105" s="7"/>
      <c r="D105" s="7"/>
    </row>
    <row r="106" spans="1:4" x14ac:dyDescent="0.25">
      <c r="A106" s="1"/>
      <c r="B106" s="7"/>
      <c r="C106" s="7"/>
      <c r="D106" s="7"/>
    </row>
    <row r="107" spans="1:4" x14ac:dyDescent="0.25">
      <c r="A107" s="1"/>
      <c r="B107" s="7"/>
      <c r="C107" s="7"/>
      <c r="D107" s="7"/>
    </row>
    <row r="108" spans="1:4" x14ac:dyDescent="0.25">
      <c r="A108" s="1"/>
      <c r="B108" s="7"/>
      <c r="C108" s="7"/>
      <c r="D108" s="7"/>
    </row>
    <row r="109" spans="1:4" x14ac:dyDescent="0.25">
      <c r="A109" s="1"/>
      <c r="B109" s="7"/>
      <c r="C109" s="7"/>
      <c r="D109" s="7"/>
    </row>
    <row r="110" spans="1:4" x14ac:dyDescent="0.25">
      <c r="A110" s="1"/>
      <c r="B110" s="7"/>
      <c r="C110" s="7"/>
      <c r="D110" s="7"/>
    </row>
    <row r="111" spans="1:4" x14ac:dyDescent="0.25">
      <c r="A111" s="1"/>
      <c r="B111" s="7"/>
      <c r="C111" s="7"/>
      <c r="D111" s="7"/>
    </row>
    <row r="112" spans="1:4" x14ac:dyDescent="0.25">
      <c r="A112" s="1"/>
      <c r="B112" s="7"/>
      <c r="C112" s="7"/>
      <c r="D112" s="7"/>
    </row>
    <row r="113" spans="1:4" x14ac:dyDescent="0.25">
      <c r="A113" s="1"/>
      <c r="B113" s="7"/>
      <c r="C113" s="7"/>
      <c r="D113" s="7"/>
    </row>
    <row r="114" spans="1:4" x14ac:dyDescent="0.25">
      <c r="A114" s="1"/>
      <c r="B114" s="7"/>
      <c r="C114" s="7"/>
      <c r="D114" s="7"/>
    </row>
    <row r="115" spans="1:4" x14ac:dyDescent="0.25">
      <c r="A115" s="1"/>
      <c r="B115" s="7"/>
      <c r="C115" s="7"/>
      <c r="D115" s="7"/>
    </row>
    <row r="116" spans="1:4" x14ac:dyDescent="0.25">
      <c r="A116" s="1"/>
      <c r="B116" s="7"/>
      <c r="C116" s="7"/>
      <c r="D116" s="7"/>
    </row>
    <row r="117" spans="1:4" x14ac:dyDescent="0.25">
      <c r="A117" s="1"/>
      <c r="B117" s="7"/>
      <c r="C117" s="7"/>
      <c r="D117" s="7"/>
    </row>
    <row r="118" spans="1:4" x14ac:dyDescent="0.25">
      <c r="A118" s="1"/>
      <c r="B118" s="7"/>
      <c r="C118" s="7"/>
      <c r="D118" s="7"/>
    </row>
    <row r="119" spans="1:4" x14ac:dyDescent="0.25">
      <c r="A119" s="1"/>
      <c r="B119" s="7"/>
      <c r="C119" s="7"/>
      <c r="D119" s="7"/>
    </row>
    <row r="120" spans="1:4" x14ac:dyDescent="0.25">
      <c r="A120" s="1"/>
      <c r="B120" s="7"/>
      <c r="C120" s="7"/>
      <c r="D120" s="7"/>
    </row>
    <row r="121" spans="1:4" x14ac:dyDescent="0.25">
      <c r="A121" s="1"/>
      <c r="B121" s="7"/>
      <c r="C121" s="7"/>
      <c r="D121" s="7"/>
    </row>
    <row r="122" spans="1:4" x14ac:dyDescent="0.25">
      <c r="A122" s="1"/>
      <c r="B122" s="7"/>
      <c r="C122" s="7"/>
      <c r="D122" s="7"/>
    </row>
    <row r="123" spans="1:4" x14ac:dyDescent="0.25">
      <c r="A123" s="1"/>
      <c r="B123" s="7"/>
      <c r="C123" s="7"/>
      <c r="D123" s="7"/>
    </row>
    <row r="124" spans="1:4" x14ac:dyDescent="0.25">
      <c r="A124" s="1"/>
      <c r="B124" s="7"/>
      <c r="C124" s="7"/>
      <c r="D124" s="7"/>
    </row>
    <row r="125" spans="1:4" x14ac:dyDescent="0.25">
      <c r="B125" s="7"/>
      <c r="C125" s="7"/>
      <c r="D125" s="7"/>
    </row>
    <row r="126" spans="1:4" x14ac:dyDescent="0.25">
      <c r="A126" s="3"/>
      <c r="B126" s="7"/>
      <c r="C126" s="7"/>
      <c r="D126" s="7"/>
    </row>
    <row r="127" spans="1:4" x14ac:dyDescent="0.25">
      <c r="A127" s="3"/>
      <c r="B127" s="7"/>
      <c r="C127" s="7"/>
      <c r="D127" s="7"/>
    </row>
    <row r="128" spans="1:4" x14ac:dyDescent="0.25">
      <c r="A128" s="3"/>
      <c r="B128" s="7"/>
      <c r="C128" s="7"/>
      <c r="D128" s="7"/>
    </row>
    <row r="129" spans="1:4" x14ac:dyDescent="0.25">
      <c r="A129" s="3"/>
      <c r="B129" s="7"/>
      <c r="C129" s="7"/>
      <c r="D129" s="7"/>
    </row>
    <row r="130" spans="1:4" x14ac:dyDescent="0.25">
      <c r="A130" s="3"/>
      <c r="B130" s="7"/>
      <c r="C130" s="7"/>
      <c r="D130" s="7"/>
    </row>
    <row r="131" spans="1:4" x14ac:dyDescent="0.25">
      <c r="B131" s="7"/>
      <c r="C131" s="7"/>
      <c r="D131" s="7"/>
    </row>
    <row r="132" spans="1:4" x14ac:dyDescent="0.25">
      <c r="B132" s="7"/>
      <c r="C132" s="7"/>
      <c r="D132" s="7"/>
    </row>
    <row r="133" spans="1:4" x14ac:dyDescent="0.25">
      <c r="B133" s="7"/>
      <c r="C133" s="7"/>
      <c r="D133" s="7"/>
    </row>
    <row r="134" spans="1:4" x14ac:dyDescent="0.25">
      <c r="B134" s="7"/>
      <c r="C134" s="7"/>
      <c r="D134" s="7"/>
    </row>
    <row r="135" spans="1:4" x14ac:dyDescent="0.25">
      <c r="B135" s="7"/>
      <c r="C135" s="7"/>
      <c r="D135" s="7"/>
    </row>
    <row r="136" spans="1:4" x14ac:dyDescent="0.25">
      <c r="B136" s="7"/>
      <c r="C136" s="7"/>
      <c r="D136" s="7"/>
    </row>
    <row r="137" spans="1:4" x14ac:dyDescent="0.25">
      <c r="B137" s="7"/>
      <c r="C137" s="7"/>
      <c r="D137" s="7"/>
    </row>
    <row r="138" spans="1:4" x14ac:dyDescent="0.25">
      <c r="B138" s="7"/>
      <c r="C138" s="7"/>
      <c r="D138" s="7"/>
    </row>
    <row r="139" spans="1:4" x14ac:dyDescent="0.25">
      <c r="B139" s="7"/>
      <c r="C139" s="7"/>
      <c r="D139" s="7"/>
    </row>
    <row r="140" spans="1:4" x14ac:dyDescent="0.25">
      <c r="B140" s="7"/>
      <c r="C140" s="7"/>
      <c r="D140" s="7"/>
    </row>
    <row r="141" spans="1:4" x14ac:dyDescent="0.25">
      <c r="B141" s="7"/>
      <c r="C141" s="7"/>
      <c r="D141" s="7"/>
    </row>
    <row r="142" spans="1:4" x14ac:dyDescent="0.25">
      <c r="B142" s="7"/>
      <c r="C142" s="7"/>
      <c r="D142" s="7"/>
    </row>
    <row r="143" spans="1:4" x14ac:dyDescent="0.25">
      <c r="B143" s="7"/>
      <c r="C143" s="7"/>
      <c r="D143" s="7"/>
    </row>
    <row r="144" spans="1:4" x14ac:dyDescent="0.25">
      <c r="B144" s="7"/>
      <c r="C144" s="7"/>
      <c r="D144" s="7"/>
    </row>
    <row r="145" spans="2:4" x14ac:dyDescent="0.25">
      <c r="B145" s="7"/>
      <c r="C145" s="7"/>
      <c r="D145" s="7"/>
    </row>
    <row r="146" spans="2:4" x14ac:dyDescent="0.25">
      <c r="B146" s="7"/>
      <c r="C146" s="7"/>
      <c r="D146" s="7"/>
    </row>
    <row r="147" spans="2:4" x14ac:dyDescent="0.25">
      <c r="B147" s="7"/>
      <c r="C147" s="7"/>
      <c r="D147" s="7"/>
    </row>
    <row r="148" spans="2:4" x14ac:dyDescent="0.25">
      <c r="B148" s="7"/>
      <c r="C148" s="7"/>
      <c r="D148" s="7"/>
    </row>
    <row r="149" spans="2:4" x14ac:dyDescent="0.25">
      <c r="B149" s="7"/>
      <c r="C149" s="7"/>
      <c r="D149" s="7"/>
    </row>
    <row r="150" spans="2:4" x14ac:dyDescent="0.25">
      <c r="B150" s="7"/>
      <c r="C150" s="7"/>
      <c r="D150" s="7"/>
    </row>
    <row r="151" spans="2:4" x14ac:dyDescent="0.25">
      <c r="B151" s="7"/>
      <c r="C151" s="7"/>
      <c r="D151" s="7"/>
    </row>
    <row r="152" spans="2:4" x14ac:dyDescent="0.25">
      <c r="B152" s="7"/>
      <c r="C152" s="7"/>
      <c r="D152" s="7"/>
    </row>
    <row r="153" spans="2:4" x14ac:dyDescent="0.25">
      <c r="B153" s="7"/>
      <c r="C153" s="7"/>
      <c r="D153" s="7"/>
    </row>
    <row r="154" spans="2:4" x14ac:dyDescent="0.25">
      <c r="B154" s="7"/>
      <c r="C154" s="7"/>
      <c r="D154" s="7"/>
    </row>
    <row r="155" spans="2:4" x14ac:dyDescent="0.25">
      <c r="B155" s="7"/>
      <c r="C155" s="7"/>
      <c r="D155" s="7"/>
    </row>
    <row r="156" spans="2:4" x14ac:dyDescent="0.25">
      <c r="B156" s="7"/>
      <c r="C156" s="7"/>
      <c r="D156" s="7"/>
    </row>
    <row r="157" spans="2:4" x14ac:dyDescent="0.25">
      <c r="B157" s="7"/>
      <c r="C157" s="7"/>
      <c r="D157" s="7"/>
    </row>
    <row r="158" spans="2:4" x14ac:dyDescent="0.25">
      <c r="B158" s="7"/>
      <c r="C158" s="7"/>
      <c r="D158" s="7"/>
    </row>
    <row r="159" spans="2:4" x14ac:dyDescent="0.25">
      <c r="B159" s="7"/>
      <c r="C159" s="7"/>
      <c r="D159" s="7"/>
    </row>
    <row r="160" spans="2:4" x14ac:dyDescent="0.25">
      <c r="B160" s="7"/>
      <c r="C160" s="7"/>
      <c r="D160" s="7"/>
    </row>
    <row r="161" spans="2:4" x14ac:dyDescent="0.25">
      <c r="B161" s="7"/>
      <c r="C161" s="7"/>
      <c r="D161" s="7"/>
    </row>
    <row r="162" spans="2:4" x14ac:dyDescent="0.25">
      <c r="B162" s="7"/>
      <c r="C162" s="7"/>
      <c r="D162" s="7"/>
    </row>
    <row r="163" spans="2:4" x14ac:dyDescent="0.25">
      <c r="B163" s="7"/>
      <c r="C163" s="7"/>
      <c r="D163" s="7"/>
    </row>
    <row r="164" spans="2:4" x14ac:dyDescent="0.25">
      <c r="B164" s="7"/>
      <c r="C164" s="7"/>
      <c r="D164" s="7"/>
    </row>
    <row r="165" spans="2:4" x14ac:dyDescent="0.25">
      <c r="B165" s="7"/>
      <c r="C165" s="7"/>
      <c r="D165" s="7"/>
    </row>
    <row r="166" spans="2:4" x14ac:dyDescent="0.25">
      <c r="B166" s="7"/>
      <c r="C166" s="7"/>
      <c r="D166" s="7"/>
    </row>
    <row r="167" spans="2:4" x14ac:dyDescent="0.25">
      <c r="B167" s="7"/>
      <c r="C167" s="7"/>
      <c r="D167" s="7"/>
    </row>
    <row r="168" spans="2:4" x14ac:dyDescent="0.25">
      <c r="B168" s="7"/>
      <c r="C168" s="7"/>
      <c r="D168" s="7"/>
    </row>
    <row r="169" spans="2:4" x14ac:dyDescent="0.25">
      <c r="B169" s="7"/>
      <c r="C169" s="7"/>
      <c r="D169" s="7"/>
    </row>
    <row r="170" spans="2:4" x14ac:dyDescent="0.25">
      <c r="B170" s="7"/>
      <c r="C170" s="7"/>
      <c r="D170" s="7"/>
    </row>
    <row r="171" spans="2:4" x14ac:dyDescent="0.25">
      <c r="B171" s="7"/>
      <c r="C171" s="7"/>
      <c r="D171" s="7"/>
    </row>
    <row r="172" spans="2:4" x14ac:dyDescent="0.25">
      <c r="B172" s="7"/>
      <c r="C172" s="7"/>
      <c r="D172" s="7"/>
    </row>
    <row r="173" spans="2:4" x14ac:dyDescent="0.25">
      <c r="B173" s="7"/>
      <c r="C173" s="7"/>
      <c r="D173" s="7"/>
    </row>
    <row r="174" spans="2:4" x14ac:dyDescent="0.25">
      <c r="B174" s="7"/>
      <c r="C174" s="7"/>
      <c r="D174" s="7"/>
    </row>
    <row r="175" spans="2:4" x14ac:dyDescent="0.25">
      <c r="B175" s="7"/>
      <c r="C175" s="7"/>
      <c r="D175" s="7"/>
    </row>
    <row r="176" spans="2:4" x14ac:dyDescent="0.25">
      <c r="B176" s="7"/>
      <c r="C176" s="7"/>
      <c r="D176" s="7"/>
    </row>
    <row r="177" spans="2:4" x14ac:dyDescent="0.25">
      <c r="B177" s="7"/>
      <c r="C177" s="7"/>
      <c r="D177" s="7"/>
    </row>
    <row r="178" spans="2:4" x14ac:dyDescent="0.25">
      <c r="B178" s="7"/>
      <c r="C178" s="7"/>
      <c r="D178" s="7"/>
    </row>
    <row r="179" spans="2:4" x14ac:dyDescent="0.25">
      <c r="B179" s="7"/>
      <c r="C179" s="7"/>
      <c r="D179" s="7"/>
    </row>
    <row r="180" spans="2:4" x14ac:dyDescent="0.25">
      <c r="B180" s="7"/>
      <c r="C180" s="7"/>
      <c r="D180" s="7"/>
    </row>
    <row r="181" spans="2:4" x14ac:dyDescent="0.25">
      <c r="B181" s="7"/>
      <c r="C181" s="7"/>
      <c r="D181" s="7"/>
    </row>
    <row r="182" spans="2:4" x14ac:dyDescent="0.25">
      <c r="B182" s="7"/>
      <c r="C182" s="7"/>
      <c r="D182" s="7"/>
    </row>
    <row r="183" spans="2:4" x14ac:dyDescent="0.25">
      <c r="B183" s="7"/>
      <c r="C183" s="7"/>
      <c r="D183" s="7"/>
    </row>
    <row r="184" spans="2:4" x14ac:dyDescent="0.25">
      <c r="B184" s="7"/>
      <c r="C184" s="7"/>
      <c r="D184" s="7"/>
    </row>
    <row r="185" spans="2:4" x14ac:dyDescent="0.25">
      <c r="B185" s="7"/>
      <c r="C185" s="7"/>
      <c r="D185" s="7"/>
    </row>
    <row r="186" spans="2:4" x14ac:dyDescent="0.25">
      <c r="B186" s="7"/>
      <c r="C186" s="7"/>
      <c r="D186" s="7"/>
    </row>
    <row r="187" spans="2:4" x14ac:dyDescent="0.25">
      <c r="B187" s="7"/>
      <c r="C187" s="7"/>
      <c r="D187" s="7"/>
    </row>
    <row r="188" spans="2:4" x14ac:dyDescent="0.25">
      <c r="B188" s="7"/>
      <c r="C188" s="7"/>
      <c r="D188" s="7"/>
    </row>
    <row r="189" spans="2:4" x14ac:dyDescent="0.25">
      <c r="B189" s="7"/>
      <c r="C189" s="7"/>
      <c r="D189" s="7"/>
    </row>
    <row r="190" spans="2:4" x14ac:dyDescent="0.25">
      <c r="B190" s="7"/>
      <c r="C190" s="7"/>
      <c r="D190" s="7"/>
    </row>
    <row r="191" spans="2:4" x14ac:dyDescent="0.25">
      <c r="B191" s="7"/>
      <c r="C191" s="7"/>
      <c r="D191" s="7"/>
    </row>
    <row r="192" spans="2:4" x14ac:dyDescent="0.25">
      <c r="B192" s="7"/>
      <c r="C192" s="7"/>
      <c r="D192" s="7"/>
    </row>
    <row r="193" spans="2:4" x14ac:dyDescent="0.25">
      <c r="B193" s="7"/>
      <c r="C193" s="7"/>
      <c r="D193" s="7"/>
    </row>
    <row r="194" spans="2:4" x14ac:dyDescent="0.25">
      <c r="B194" s="7"/>
      <c r="C194" s="7"/>
      <c r="D194" s="7"/>
    </row>
    <row r="195" spans="2:4" x14ac:dyDescent="0.25">
      <c r="B195" s="7"/>
      <c r="C195" s="7"/>
      <c r="D195" s="7"/>
    </row>
    <row r="196" spans="2:4" x14ac:dyDescent="0.25">
      <c r="B196" s="7"/>
      <c r="C196" s="7"/>
      <c r="D196" s="7"/>
    </row>
    <row r="197" spans="2:4" x14ac:dyDescent="0.25">
      <c r="B197" s="7"/>
      <c r="C197" s="7"/>
      <c r="D197" s="7"/>
    </row>
    <row r="198" spans="2:4" x14ac:dyDescent="0.25">
      <c r="B198" s="7"/>
      <c r="C198" s="7"/>
      <c r="D198" s="7"/>
    </row>
    <row r="199" spans="2:4" x14ac:dyDescent="0.25">
      <c r="B199" s="7"/>
      <c r="C199" s="7"/>
      <c r="D199" s="7"/>
    </row>
    <row r="200" spans="2:4" x14ac:dyDescent="0.25">
      <c r="B200" s="7"/>
      <c r="C200" s="7"/>
      <c r="D200" s="7"/>
    </row>
    <row r="201" spans="2:4" x14ac:dyDescent="0.25">
      <c r="B201" s="7"/>
      <c r="C201" s="7"/>
      <c r="D201" s="7"/>
    </row>
    <row r="202" spans="2:4" x14ac:dyDescent="0.25">
      <c r="B202" s="7"/>
      <c r="C202" s="7"/>
      <c r="D202" s="7"/>
    </row>
    <row r="203" spans="2:4" x14ac:dyDescent="0.25">
      <c r="B203" s="7"/>
      <c r="C203" s="7"/>
      <c r="D203" s="7"/>
    </row>
    <row r="204" spans="2:4" x14ac:dyDescent="0.25">
      <c r="B204" s="7"/>
      <c r="C204" s="7"/>
      <c r="D204" s="7"/>
    </row>
    <row r="205" spans="2:4" x14ac:dyDescent="0.25">
      <c r="B205" s="7"/>
      <c r="C205" s="7"/>
      <c r="D205" s="7"/>
    </row>
    <row r="206" spans="2:4" x14ac:dyDescent="0.25">
      <c r="B206" s="7"/>
      <c r="C206" s="7"/>
      <c r="D206" s="7"/>
    </row>
    <row r="207" spans="2:4" x14ac:dyDescent="0.25">
      <c r="B207" s="7"/>
      <c r="C207" s="7"/>
      <c r="D207" s="7"/>
    </row>
    <row r="208" spans="2:4" x14ac:dyDescent="0.25">
      <c r="B208" s="7"/>
      <c r="C208" s="7"/>
      <c r="D208" s="7"/>
    </row>
    <row r="209" spans="2:4" x14ac:dyDescent="0.25">
      <c r="B209" s="7"/>
      <c r="C209" s="7"/>
      <c r="D209" s="7"/>
    </row>
    <row r="210" spans="2:4" x14ac:dyDescent="0.25">
      <c r="B210" s="7"/>
      <c r="C210" s="7"/>
      <c r="D210" s="7"/>
    </row>
    <row r="211" spans="2:4" x14ac:dyDescent="0.25">
      <c r="B211" s="7"/>
      <c r="C211" s="7"/>
      <c r="D211" s="7"/>
    </row>
    <row r="212" spans="2:4" x14ac:dyDescent="0.25">
      <c r="B212" s="7"/>
      <c r="C212" s="7"/>
      <c r="D212" s="7"/>
    </row>
    <row r="213" spans="2:4" x14ac:dyDescent="0.25">
      <c r="B213" s="7"/>
      <c r="C213" s="7"/>
      <c r="D213" s="7"/>
    </row>
    <row r="214" spans="2:4" x14ac:dyDescent="0.25">
      <c r="B214" s="7"/>
      <c r="C214" s="7"/>
      <c r="D214" s="7"/>
    </row>
    <row r="215" spans="2:4" x14ac:dyDescent="0.25">
      <c r="B215" s="7"/>
      <c r="C215" s="7"/>
      <c r="D215" s="7"/>
    </row>
    <row r="216" spans="2:4" x14ac:dyDescent="0.25">
      <c r="B216" s="7"/>
      <c r="C216" s="7"/>
      <c r="D216" s="7"/>
    </row>
    <row r="217" spans="2:4" x14ac:dyDescent="0.25">
      <c r="B217" s="7"/>
      <c r="C217" s="7"/>
      <c r="D217" s="7"/>
    </row>
    <row r="218" spans="2:4" x14ac:dyDescent="0.25">
      <c r="B218" s="7"/>
      <c r="C218" s="7"/>
      <c r="D218" s="7"/>
    </row>
    <row r="219" spans="2:4" x14ac:dyDescent="0.25">
      <c r="B219" s="7"/>
      <c r="C219" s="7"/>
      <c r="D219" s="7"/>
    </row>
    <row r="220" spans="2:4" x14ac:dyDescent="0.25">
      <c r="B220" s="7"/>
      <c r="C220" s="7"/>
      <c r="D220" s="7"/>
    </row>
    <row r="221" spans="2:4" x14ac:dyDescent="0.25">
      <c r="B221" s="7"/>
      <c r="C221" s="7"/>
      <c r="D221" s="7"/>
    </row>
    <row r="222" spans="2:4" x14ac:dyDescent="0.25">
      <c r="B222" s="7"/>
      <c r="C222" s="7"/>
      <c r="D222" s="7"/>
    </row>
    <row r="223" spans="2:4" x14ac:dyDescent="0.25">
      <c r="B223" s="7"/>
      <c r="C223" s="7"/>
      <c r="D223" s="7"/>
    </row>
    <row r="224" spans="2:4" x14ac:dyDescent="0.25">
      <c r="B224" s="7"/>
      <c r="C224" s="7"/>
      <c r="D224" s="7"/>
    </row>
    <row r="225" spans="2:4" x14ac:dyDescent="0.25">
      <c r="B225" s="7"/>
      <c r="C225" s="7"/>
      <c r="D225" s="7"/>
    </row>
    <row r="226" spans="2:4" x14ac:dyDescent="0.25">
      <c r="B226" s="7"/>
      <c r="C226" s="7"/>
      <c r="D226" s="7"/>
    </row>
    <row r="227" spans="2:4" x14ac:dyDescent="0.25">
      <c r="B227" s="7"/>
      <c r="C227" s="7"/>
      <c r="D227" s="7"/>
    </row>
    <row r="228" spans="2:4" x14ac:dyDescent="0.25">
      <c r="B228" s="7"/>
      <c r="C228" s="7"/>
      <c r="D228" s="7"/>
    </row>
    <row r="229" spans="2:4" x14ac:dyDescent="0.25">
      <c r="B229" s="7"/>
      <c r="C229" s="7"/>
      <c r="D229" s="7"/>
    </row>
    <row r="230" spans="2:4" x14ac:dyDescent="0.25">
      <c r="B230" s="7"/>
      <c r="C230" s="7"/>
      <c r="D230" s="7"/>
    </row>
    <row r="231" spans="2:4" x14ac:dyDescent="0.25">
      <c r="B231" s="7"/>
      <c r="C231" s="7"/>
      <c r="D231" s="7"/>
    </row>
    <row r="232" spans="2:4" x14ac:dyDescent="0.25">
      <c r="B232" s="7"/>
      <c r="C232" s="7"/>
      <c r="D232" s="7"/>
    </row>
    <row r="233" spans="2:4" x14ac:dyDescent="0.25">
      <c r="B233" s="7"/>
      <c r="C233" s="7"/>
      <c r="D233" s="7"/>
    </row>
    <row r="234" spans="2:4" x14ac:dyDescent="0.25">
      <c r="B234" s="7"/>
      <c r="C234" s="7"/>
      <c r="D234" s="7"/>
    </row>
    <row r="235" spans="2:4" x14ac:dyDescent="0.25">
      <c r="B235" s="7"/>
      <c r="C235" s="7"/>
      <c r="D235" s="7"/>
    </row>
    <row r="236" spans="2:4" x14ac:dyDescent="0.25">
      <c r="B236" s="7"/>
      <c r="C236" s="7"/>
      <c r="D236" s="7"/>
    </row>
    <row r="237" spans="2:4" x14ac:dyDescent="0.25">
      <c r="B237" s="7"/>
      <c r="C237" s="7"/>
      <c r="D237" s="7"/>
    </row>
    <row r="238" spans="2:4" x14ac:dyDescent="0.25">
      <c r="B238" s="7"/>
      <c r="C238" s="7"/>
      <c r="D238" s="7"/>
    </row>
    <row r="239" spans="2:4" x14ac:dyDescent="0.25">
      <c r="B239" s="7"/>
      <c r="C239" s="7"/>
      <c r="D239" s="7"/>
    </row>
    <row r="240" spans="2:4" x14ac:dyDescent="0.25">
      <c r="B240" s="7"/>
      <c r="C240" s="7"/>
      <c r="D240" s="7"/>
    </row>
    <row r="241" spans="2:4" x14ac:dyDescent="0.25">
      <c r="B241" s="7"/>
      <c r="C241" s="7"/>
      <c r="D241" s="7"/>
    </row>
    <row r="242" spans="2:4" x14ac:dyDescent="0.25">
      <c r="B242" s="7"/>
      <c r="C242" s="7"/>
      <c r="D242" s="7"/>
    </row>
    <row r="243" spans="2:4" x14ac:dyDescent="0.25">
      <c r="B243" s="7"/>
      <c r="C243" s="7"/>
      <c r="D243" s="7"/>
    </row>
    <row r="244" spans="2:4" x14ac:dyDescent="0.25">
      <c r="B244" s="7"/>
      <c r="C244" s="7"/>
      <c r="D244" s="7"/>
    </row>
    <row r="245" spans="2:4" x14ac:dyDescent="0.25">
      <c r="B245" s="7"/>
      <c r="C245" s="7"/>
      <c r="D245" s="7"/>
    </row>
    <row r="246" spans="2:4" x14ac:dyDescent="0.25">
      <c r="B246" s="7"/>
      <c r="C246" s="7"/>
      <c r="D246" s="7"/>
    </row>
    <row r="247" spans="2:4" x14ac:dyDescent="0.25">
      <c r="B247" s="7"/>
      <c r="C247" s="7"/>
      <c r="D247" s="7"/>
    </row>
    <row r="248" spans="2:4" x14ac:dyDescent="0.25">
      <c r="B248" s="7"/>
      <c r="C248" s="7"/>
      <c r="D248" s="7"/>
    </row>
    <row r="249" spans="2:4" x14ac:dyDescent="0.25">
      <c r="B249" s="7"/>
      <c r="C249" s="7"/>
      <c r="D249" s="7"/>
    </row>
    <row r="250" spans="2:4" x14ac:dyDescent="0.25">
      <c r="B250" s="7"/>
      <c r="C250" s="7"/>
      <c r="D250" s="7"/>
    </row>
    <row r="251" spans="2:4" x14ac:dyDescent="0.25">
      <c r="B251" s="7"/>
      <c r="C251" s="7"/>
      <c r="D251" s="7"/>
    </row>
    <row r="252" spans="2:4" x14ac:dyDescent="0.25">
      <c r="B252" s="7"/>
      <c r="C252" s="7"/>
      <c r="D252" s="7"/>
    </row>
    <row r="253" spans="2:4" x14ac:dyDescent="0.25">
      <c r="B253" s="7"/>
      <c r="C253" s="7"/>
      <c r="D253" s="7"/>
    </row>
    <row r="254" spans="2:4" x14ac:dyDescent="0.25">
      <c r="B254" s="7"/>
      <c r="C254" s="7"/>
      <c r="D254" s="7"/>
    </row>
    <row r="255" spans="2:4" x14ac:dyDescent="0.25">
      <c r="B255" s="7"/>
      <c r="C255" s="7"/>
      <c r="D255" s="7"/>
    </row>
    <row r="256" spans="2:4" x14ac:dyDescent="0.25">
      <c r="B256" s="7"/>
      <c r="C256" s="7"/>
      <c r="D256" s="7"/>
    </row>
    <row r="257" spans="2:4" x14ac:dyDescent="0.25">
      <c r="B257" s="7"/>
      <c r="C257" s="7"/>
      <c r="D257" s="7"/>
    </row>
    <row r="258" spans="2:4" x14ac:dyDescent="0.25">
      <c r="B258" s="7"/>
      <c r="C258" s="7"/>
      <c r="D258" s="7"/>
    </row>
    <row r="259" spans="2:4" x14ac:dyDescent="0.25">
      <c r="B259" s="7"/>
      <c r="C259" s="7"/>
      <c r="D259" s="7"/>
    </row>
    <row r="260" spans="2:4" x14ac:dyDescent="0.25">
      <c r="B260" s="7"/>
      <c r="C260" s="7"/>
      <c r="D260" s="7"/>
    </row>
    <row r="261" spans="2:4" x14ac:dyDescent="0.25">
      <c r="B261" s="7"/>
      <c r="C261" s="7"/>
      <c r="D261" s="7"/>
    </row>
    <row r="262" spans="2:4" x14ac:dyDescent="0.25">
      <c r="B262" s="7"/>
      <c r="C262" s="7"/>
      <c r="D262" s="7"/>
    </row>
    <row r="263" spans="2:4" x14ac:dyDescent="0.25">
      <c r="B263" s="7"/>
      <c r="C263" s="7"/>
      <c r="D263" s="7"/>
    </row>
    <row r="264" spans="2:4" x14ac:dyDescent="0.25">
      <c r="B264" s="7"/>
      <c r="C264" s="7"/>
      <c r="D264" s="7"/>
    </row>
    <row r="265" spans="2:4" x14ac:dyDescent="0.25">
      <c r="B265" s="7"/>
      <c r="C265" s="7"/>
      <c r="D265" s="7"/>
    </row>
    <row r="266" spans="2:4" x14ac:dyDescent="0.25">
      <c r="B266" s="7"/>
      <c r="C266" s="7"/>
      <c r="D266" s="7"/>
    </row>
    <row r="267" spans="2:4" x14ac:dyDescent="0.25">
      <c r="B267" s="7"/>
      <c r="C267" s="7"/>
      <c r="D267" s="7"/>
    </row>
    <row r="268" spans="2:4" x14ac:dyDescent="0.25">
      <c r="B268" s="7"/>
      <c r="C268" s="7"/>
      <c r="D268" s="7"/>
    </row>
    <row r="269" spans="2:4" x14ac:dyDescent="0.25">
      <c r="B269" s="7"/>
      <c r="C269" s="7"/>
      <c r="D269" s="7"/>
    </row>
    <row r="270" spans="2:4" x14ac:dyDescent="0.25">
      <c r="B270" s="7"/>
      <c r="C270" s="7"/>
      <c r="D270" s="7"/>
    </row>
    <row r="271" spans="2:4" x14ac:dyDescent="0.25">
      <c r="B271" s="7"/>
      <c r="C271" s="7"/>
      <c r="D271" s="7"/>
    </row>
    <row r="272" spans="2:4" x14ac:dyDescent="0.25">
      <c r="B272" s="7"/>
      <c r="C272" s="7"/>
      <c r="D272" s="7"/>
    </row>
    <row r="273" spans="2:4" x14ac:dyDescent="0.25">
      <c r="B273" s="7"/>
      <c r="C273" s="7"/>
      <c r="D273" s="7"/>
    </row>
    <row r="274" spans="2:4" x14ac:dyDescent="0.25">
      <c r="B274" s="7"/>
      <c r="C274" s="7"/>
      <c r="D274" s="7"/>
    </row>
    <row r="275" spans="2:4" x14ac:dyDescent="0.25">
      <c r="B275" s="7"/>
      <c r="C275" s="7"/>
      <c r="D275" s="7"/>
    </row>
    <row r="276" spans="2:4" x14ac:dyDescent="0.25">
      <c r="B276" s="7"/>
      <c r="C276" s="7"/>
      <c r="D276" s="7"/>
    </row>
    <row r="277" spans="2:4" x14ac:dyDescent="0.25">
      <c r="B277" s="7"/>
      <c r="C277" s="7"/>
      <c r="D277" s="7"/>
    </row>
    <row r="278" spans="2:4" x14ac:dyDescent="0.25">
      <c r="B278" s="7"/>
      <c r="C278" s="7"/>
      <c r="D278" s="7"/>
    </row>
    <row r="279" spans="2:4" x14ac:dyDescent="0.25">
      <c r="B279" s="7"/>
      <c r="C279" s="7"/>
      <c r="D279" s="7"/>
    </row>
    <row r="280" spans="2:4" x14ac:dyDescent="0.25">
      <c r="B280" s="7"/>
      <c r="C280" s="7"/>
      <c r="D280" s="7"/>
    </row>
    <row r="281" spans="2:4" x14ac:dyDescent="0.25">
      <c r="B281" s="7"/>
      <c r="C281" s="7"/>
      <c r="D281" s="7"/>
    </row>
    <row r="282" spans="2:4" x14ac:dyDescent="0.25">
      <c r="B282" s="7"/>
      <c r="C282" s="7"/>
      <c r="D282" s="7"/>
    </row>
    <row r="283" spans="2:4" x14ac:dyDescent="0.25">
      <c r="B283" s="7"/>
      <c r="C283" s="7"/>
      <c r="D283" s="7"/>
    </row>
    <row r="284" spans="2:4" x14ac:dyDescent="0.25">
      <c r="B284" s="7"/>
      <c r="C284" s="7"/>
      <c r="D284" s="7"/>
    </row>
    <row r="285" spans="2:4" x14ac:dyDescent="0.25">
      <c r="B285" s="7"/>
      <c r="C285" s="7"/>
      <c r="D285" s="7"/>
    </row>
    <row r="286" spans="2:4" x14ac:dyDescent="0.25">
      <c r="B286" s="7"/>
      <c r="C286" s="7"/>
      <c r="D286" s="7"/>
    </row>
    <row r="287" spans="2:4" x14ac:dyDescent="0.25">
      <c r="B287" s="7"/>
      <c r="C287" s="7"/>
      <c r="D287" s="7"/>
    </row>
    <row r="288" spans="2:4" x14ac:dyDescent="0.25">
      <c r="B288" s="7"/>
      <c r="C288" s="7"/>
      <c r="D288" s="7"/>
    </row>
    <row r="289" spans="2:4" x14ac:dyDescent="0.25">
      <c r="B289" s="7"/>
      <c r="C289" s="7"/>
      <c r="D289" s="7"/>
    </row>
    <row r="290" spans="2:4" x14ac:dyDescent="0.25">
      <c r="B290" s="7"/>
      <c r="C290" s="7"/>
      <c r="D290" s="7"/>
    </row>
    <row r="291" spans="2:4" x14ac:dyDescent="0.25">
      <c r="B291" s="7"/>
      <c r="C291" s="7"/>
      <c r="D291" s="7"/>
    </row>
    <row r="292" spans="2:4" x14ac:dyDescent="0.25"/>
    <row r="293" spans="2:4" x14ac:dyDescent="0.25"/>
    <row r="294" spans="2:4" x14ac:dyDescent="0.25"/>
    <row r="295" spans="2:4" x14ac:dyDescent="0.25"/>
    <row r="296" spans="2:4" x14ac:dyDescent="0.25"/>
    <row r="297" spans="2:4" x14ac:dyDescent="0.25"/>
    <row r="298" spans="2:4" x14ac:dyDescent="0.25"/>
    <row r="299" spans="2:4" x14ac:dyDescent="0.25"/>
    <row r="300" spans="2:4" x14ac:dyDescent="0.25"/>
    <row r="301" spans="2:4" x14ac:dyDescent="0.25"/>
    <row r="302" spans="2:4" x14ac:dyDescent="0.25"/>
    <row r="303" spans="2:4" x14ac:dyDescent="0.25"/>
    <row r="304" spans="2: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</sheetData>
  <sheetProtection algorithmName="SHA-512" hashValue="qpihbwYF5LOQOindLjrkX3Kn7ZQ32hfMcW7DbbFKvrFufwjIcPfFb3PJMoOJyP3bcqcwEOFuRiEBDJdAdXBm5A==" saltValue="WuktAd3m3BQ6QqFsAbo3cA==" spinCount="100000" sheet="1" objects="1" scenarios="1"/>
  <mergeCells count="10">
    <mergeCell ref="C3:I3"/>
    <mergeCell ref="B4:K4"/>
    <mergeCell ref="B5:B6"/>
    <mergeCell ref="F5:G5"/>
    <mergeCell ref="H5:I5"/>
    <mergeCell ref="K5:K6"/>
    <mergeCell ref="C6:E6"/>
    <mergeCell ref="F6:G6"/>
    <mergeCell ref="H6:I6"/>
    <mergeCell ref="J5:J6"/>
  </mergeCells>
  <conditionalFormatting sqref="F7:F14 F56">
    <cfRule type="expression" dxfId="87" priority="33">
      <formula>AND($D7=1,$F7=" ")</formula>
    </cfRule>
    <cfRule type="expression" dxfId="86" priority="34">
      <formula>AND($D7=0,$F7&lt;&gt;" ")</formula>
    </cfRule>
  </conditionalFormatting>
  <conditionalFormatting sqref="H7:H14 H56">
    <cfRule type="expression" dxfId="85" priority="35">
      <formula>AND($D7=1,$H7=" ")</formula>
    </cfRule>
    <cfRule type="expression" dxfId="84" priority="36">
      <formula>AND($D7=0,$H7&lt;&gt;" ")</formula>
    </cfRule>
  </conditionalFormatting>
  <conditionalFormatting sqref="F17:F24">
    <cfRule type="expression" dxfId="83" priority="29">
      <formula>AND($D17=1,$F17=" ")</formula>
    </cfRule>
    <cfRule type="expression" dxfId="82" priority="30">
      <formula>AND($D17=0,$F17&lt;&gt;" ")</formula>
    </cfRule>
  </conditionalFormatting>
  <conditionalFormatting sqref="H17:H24">
    <cfRule type="expression" dxfId="81" priority="31">
      <formula>AND($D17=1,$H17=" ")</formula>
    </cfRule>
    <cfRule type="expression" dxfId="80" priority="32">
      <formula>AND($D17=0,$H17&lt;&gt;" ")</formula>
    </cfRule>
  </conditionalFormatting>
  <conditionalFormatting sqref="F25:F32">
    <cfRule type="expression" dxfId="79" priority="25">
      <formula>AND($D25=1,$F25=" ")</formula>
    </cfRule>
    <cfRule type="expression" dxfId="78" priority="26">
      <formula>AND($D25=0,$F25&lt;&gt;" ")</formula>
    </cfRule>
  </conditionalFormatting>
  <conditionalFormatting sqref="H25:H32">
    <cfRule type="expression" dxfId="77" priority="27">
      <formula>AND($D25=1,$H25=" ")</formula>
    </cfRule>
    <cfRule type="expression" dxfId="76" priority="28">
      <formula>AND($D25=0,$H25&lt;&gt;" ")</formula>
    </cfRule>
  </conditionalFormatting>
  <conditionalFormatting sqref="F35:F42">
    <cfRule type="expression" dxfId="75" priority="21">
      <formula>AND($D35=1,$F35=" ")</formula>
    </cfRule>
    <cfRule type="expression" dxfId="74" priority="22">
      <formula>AND($D35=0,$F35&lt;&gt;" ")</formula>
    </cfRule>
  </conditionalFormatting>
  <conditionalFormatting sqref="H35:H42">
    <cfRule type="expression" dxfId="73" priority="23">
      <formula>AND($D35=1,$H35=" ")</formula>
    </cfRule>
    <cfRule type="expression" dxfId="72" priority="24">
      <formula>AND($D35=0,$H35&lt;&gt;" ")</formula>
    </cfRule>
  </conditionalFormatting>
  <conditionalFormatting sqref="F33:F34">
    <cfRule type="expression" dxfId="71" priority="17">
      <formula>AND($D33=1,$F33=" ")</formula>
    </cfRule>
    <cfRule type="expression" dxfId="70" priority="18">
      <formula>AND($D33=0,$F33&lt;&gt;" ")</formula>
    </cfRule>
  </conditionalFormatting>
  <conditionalFormatting sqref="H33:H34">
    <cfRule type="expression" dxfId="69" priority="19">
      <formula>AND($D33=1,$H33=" ")</formula>
    </cfRule>
    <cfRule type="expression" dxfId="68" priority="20">
      <formula>AND($D33=0,$H33&lt;&gt;" ")</formula>
    </cfRule>
  </conditionalFormatting>
  <conditionalFormatting sqref="F15:F16">
    <cfRule type="expression" dxfId="67" priority="13">
      <formula>AND($D15=1,$F15=" ")</formula>
    </cfRule>
    <cfRule type="expression" dxfId="66" priority="14">
      <formula>AND($D15=0,$F15&lt;&gt;" ")</formula>
    </cfRule>
  </conditionalFormatting>
  <conditionalFormatting sqref="H15:H16">
    <cfRule type="expression" dxfId="65" priority="15">
      <formula>AND($D15=1,$H15=" ")</formula>
    </cfRule>
    <cfRule type="expression" dxfId="64" priority="16">
      <formula>AND($D15=0,$H15&lt;&gt;" ")</formula>
    </cfRule>
  </conditionalFormatting>
  <conditionalFormatting sqref="F43:F49">
    <cfRule type="expression" dxfId="63" priority="9">
      <formula>AND($D43=1,$F43=" ")</formula>
    </cfRule>
    <cfRule type="expression" dxfId="62" priority="10">
      <formula>AND($D43=0,$F43&lt;&gt;" ")</formula>
    </cfRule>
  </conditionalFormatting>
  <conditionalFormatting sqref="H43:H49">
    <cfRule type="expression" dxfId="61" priority="11">
      <formula>AND($D43=1,$H43=" ")</formula>
    </cfRule>
    <cfRule type="expression" dxfId="60" priority="12">
      <formula>AND($D43=0,$H43&lt;&gt;" ")</formula>
    </cfRule>
  </conditionalFormatting>
  <conditionalFormatting sqref="F52:F55">
    <cfRule type="expression" dxfId="59" priority="5">
      <formula>AND($D52=1,$F52=" ")</formula>
    </cfRule>
    <cfRule type="expression" dxfId="58" priority="6">
      <formula>AND($D52=0,$F52&lt;&gt;" ")</formula>
    </cfRule>
  </conditionalFormatting>
  <conditionalFormatting sqref="H52:H55">
    <cfRule type="expression" dxfId="57" priority="7">
      <formula>AND($D52=1,$H52=" ")</formula>
    </cfRule>
    <cfRule type="expression" dxfId="56" priority="8">
      <formula>AND($D52=0,$H52&lt;&gt;" ")</formula>
    </cfRule>
  </conditionalFormatting>
  <conditionalFormatting sqref="F50:F51">
    <cfRule type="expression" dxfId="55" priority="1">
      <formula>AND($D50=1,$F50=" ")</formula>
    </cfRule>
    <cfRule type="expression" dxfId="54" priority="2">
      <formula>AND($D50=0,$F50&lt;&gt;" ")</formula>
    </cfRule>
  </conditionalFormatting>
  <conditionalFormatting sqref="H50:H51">
    <cfRule type="expression" dxfId="53" priority="3">
      <formula>AND($D50=1,$H50=" ")</formula>
    </cfRule>
    <cfRule type="expression" dxfId="52" priority="4">
      <formula>AND($D50=0,$H50&lt;&gt;" ")</formula>
    </cfRule>
  </conditionalFormatting>
  <dataValidations count="1">
    <dataValidation type="whole" allowBlank="1" showInputMessage="1" showErrorMessage="1" error="Zadejte počet dní stáže v rozsahu 5 - 10" sqref="C7:C56">
      <formula1>5</formula1>
      <formula2>10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data!$B$3:$B$32</xm:f>
          </x14:formula1>
          <xm:sqref>F7:F56</xm:sqref>
        </x14:dataValidation>
        <x14:dataValidation type="list" allowBlank="1" showInputMessage="1" showErrorMessage="1">
          <x14:formula1>
            <xm:f>data!$B$35:$B$39</xm:f>
          </x14:formula1>
          <xm:sqref>H7:H56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workbookViewId="0">
      <selection activeCell="C7" sqref="C7"/>
    </sheetView>
  </sheetViews>
  <sheetFormatPr defaultColWidth="10.85546875" defaultRowHeight="15" zeroHeight="1" x14ac:dyDescent="0.25"/>
  <cols>
    <col min="1" max="1" width="2.42578125" style="2" customWidth="1"/>
    <col min="2" max="2" width="13.42578125" style="9" customWidth="1"/>
    <col min="3" max="3" width="17" style="9" customWidth="1"/>
    <col min="4" max="4" width="7" style="9" hidden="1" customWidth="1"/>
    <col min="5" max="5" width="10.7109375" style="8" hidden="1" customWidth="1"/>
    <col min="6" max="6" width="27" style="7" customWidth="1"/>
    <col min="7" max="7" width="16.28515625" style="8" customWidth="1"/>
    <col min="8" max="8" width="31.140625" style="7" customWidth="1"/>
    <col min="9" max="9" width="17.42578125" style="8" customWidth="1"/>
    <col min="10" max="10" width="16.28515625" style="8" customWidth="1"/>
    <col min="11" max="11" width="17" style="8" customWidth="1"/>
    <col min="12" max="12" width="47.140625" style="7" customWidth="1"/>
    <col min="13" max="16384" width="10.85546875" style="7"/>
  </cols>
  <sheetData>
    <row r="1" spans="1:12" ht="17.25" customHeight="1" thickBot="1" x14ac:dyDescent="0.3">
      <c r="A1" s="8"/>
      <c r="B1" s="8"/>
      <c r="C1" s="8"/>
      <c r="D1" s="8"/>
      <c r="F1" s="8"/>
    </row>
    <row r="2" spans="1:12" ht="9.75" customHeight="1" x14ac:dyDescent="0.3">
      <c r="B2" s="38"/>
      <c r="C2" s="40"/>
      <c r="D2" s="40"/>
      <c r="E2" s="41"/>
      <c r="F2" s="42"/>
      <c r="G2" s="42"/>
      <c r="H2" s="42"/>
      <c r="I2" s="42"/>
      <c r="J2" s="42"/>
      <c r="K2" s="43"/>
      <c r="L2" s="13"/>
    </row>
    <row r="3" spans="1:12" s="12" customFormat="1" ht="36.75" customHeight="1" x14ac:dyDescent="0.3">
      <c r="A3" s="1"/>
      <c r="B3" s="39"/>
      <c r="C3" s="232" t="s">
        <v>72</v>
      </c>
      <c r="D3" s="232"/>
      <c r="E3" s="232"/>
      <c r="F3" s="232"/>
      <c r="G3" s="232"/>
      <c r="H3" s="232"/>
      <c r="I3" s="232"/>
      <c r="J3" s="44"/>
      <c r="K3" s="45"/>
      <c r="L3" s="16"/>
    </row>
    <row r="4" spans="1:12" ht="9.75" customHeight="1" thickBot="1" x14ac:dyDescent="0.3">
      <c r="B4" s="233"/>
      <c r="C4" s="234"/>
      <c r="D4" s="234"/>
      <c r="E4" s="234"/>
      <c r="F4" s="234"/>
      <c r="G4" s="234"/>
      <c r="H4" s="234"/>
      <c r="I4" s="234"/>
      <c r="J4" s="234"/>
      <c r="K4" s="235"/>
      <c r="L4" s="13"/>
    </row>
    <row r="5" spans="1:12" s="12" customFormat="1" ht="34.5" customHeight="1" thickBot="1" x14ac:dyDescent="0.3">
      <c r="A5" s="4"/>
      <c r="B5" s="236" t="s">
        <v>63</v>
      </c>
      <c r="C5" s="46" t="s">
        <v>64</v>
      </c>
      <c r="D5" s="47"/>
      <c r="E5" s="46" t="s">
        <v>60</v>
      </c>
      <c r="F5" s="236" t="s">
        <v>61</v>
      </c>
      <c r="G5" s="238"/>
      <c r="H5" s="239" t="s">
        <v>6</v>
      </c>
      <c r="I5" s="240"/>
      <c r="J5" s="248" t="s">
        <v>108</v>
      </c>
      <c r="K5" s="241" t="s">
        <v>52</v>
      </c>
      <c r="L5" s="16"/>
    </row>
    <row r="6" spans="1:12" s="12" customFormat="1" ht="38.25" customHeight="1" thickBot="1" x14ac:dyDescent="0.3">
      <c r="A6" s="4"/>
      <c r="B6" s="237"/>
      <c r="C6" s="243" t="s">
        <v>53</v>
      </c>
      <c r="D6" s="244"/>
      <c r="E6" s="245"/>
      <c r="F6" s="246" t="s">
        <v>54</v>
      </c>
      <c r="G6" s="247"/>
      <c r="H6" s="243" t="s">
        <v>62</v>
      </c>
      <c r="I6" s="245"/>
      <c r="J6" s="249"/>
      <c r="K6" s="242"/>
      <c r="L6" s="16"/>
    </row>
    <row r="7" spans="1:12" s="10" customFormat="1" ht="27.95" customHeight="1" x14ac:dyDescent="0.25">
      <c r="A7" s="6"/>
      <c r="B7" s="101" t="s">
        <v>73</v>
      </c>
      <c r="C7" s="98"/>
      <c r="D7" s="103">
        <f>IF(C7&gt;0,1,0)</f>
        <v>0</v>
      </c>
      <c r="E7" s="106"/>
      <c r="F7" s="87" t="s">
        <v>55</v>
      </c>
      <c r="G7" s="149">
        <f>(IF($D7=1,IF($C7&lt;15,VLOOKUP(F7,data!$B$3:$E$32,2,0),VLOOKUP(F7,data!$B$3:$E$32,3,0)),0))*C7</f>
        <v>0</v>
      </c>
      <c r="H7" s="123" t="s">
        <v>55</v>
      </c>
      <c r="I7" s="148">
        <f>IF($D7=1,VLOOKUP(H7,data!$B$35:$D$39,2,0),0)</f>
        <v>0</v>
      </c>
      <c r="J7" s="152">
        <f>IF(AND(G7&lt;&gt;0,I7&lt;&gt;0)=FALSE,0,data!$C$43)</f>
        <v>0</v>
      </c>
      <c r="K7" s="138">
        <f>IF(AND(G7&lt;&gt;0,I7&lt;&gt;0)=FALSE,0,INT(E7+G7+I7+J7))</f>
        <v>0</v>
      </c>
    </row>
    <row r="8" spans="1:12" s="10" customFormat="1" ht="27.95" customHeight="1" x14ac:dyDescent="0.25">
      <c r="A8" s="6"/>
      <c r="B8" s="102" t="s">
        <v>74</v>
      </c>
      <c r="C8" s="99"/>
      <c r="D8" s="104">
        <f t="shared" ref="D8:D106" si="0">IF(C8&gt;0,1,0)</f>
        <v>0</v>
      </c>
      <c r="E8" s="107"/>
      <c r="F8" s="88" t="s">
        <v>55</v>
      </c>
      <c r="G8" s="150">
        <f>(IF($D8=1,IF($C8&lt;15,VLOOKUP(F8,data!$B$3:$E$32,2,0),VLOOKUP(F8,data!$B$3:$E$32,3,0)),0))*C8</f>
        <v>0</v>
      </c>
      <c r="H8" s="109" t="s">
        <v>55</v>
      </c>
      <c r="I8" s="148">
        <f>IF($D8=1,VLOOKUP(H8,data!$B$35:$D$39,2,0),0)</f>
        <v>0</v>
      </c>
      <c r="J8" s="153">
        <f>IF(AND(G8&lt;&gt;0,I8&lt;&gt;0)=FALSE,0,data!$C$43)</f>
        <v>0</v>
      </c>
      <c r="K8" s="139">
        <f t="shared" ref="K8:K71" si="1">IF(AND(G8&lt;&gt;0,I8&lt;&gt;0)=FALSE,0,INT(E8+G8+I8+J8))</f>
        <v>0</v>
      </c>
      <c r="L8" s="15"/>
    </row>
    <row r="9" spans="1:12" s="10" customFormat="1" ht="27.95" customHeight="1" x14ac:dyDescent="0.25">
      <c r="A9" s="6"/>
      <c r="B9" s="101" t="s">
        <v>75</v>
      </c>
      <c r="C9" s="99"/>
      <c r="D9" s="104">
        <f t="shared" si="0"/>
        <v>0</v>
      </c>
      <c r="E9" s="107"/>
      <c r="F9" s="88" t="s">
        <v>55</v>
      </c>
      <c r="G9" s="150">
        <f>(IF($D9=1,IF($C9&lt;15,VLOOKUP(F9,data!$B$3:$E$32,2,0),VLOOKUP(F9,data!$B$3:$E$32,3,0)),0))*C9</f>
        <v>0</v>
      </c>
      <c r="H9" s="109" t="s">
        <v>55</v>
      </c>
      <c r="I9" s="148">
        <f>IF($D9=1,VLOOKUP(H9,data!$B$35:$D$39,2,0),0)</f>
        <v>0</v>
      </c>
      <c r="J9" s="153">
        <f>IF(AND(G9&lt;&gt;0,I9&lt;&gt;0)=FALSE,0,data!$C$43)</f>
        <v>0</v>
      </c>
      <c r="K9" s="139">
        <f t="shared" si="1"/>
        <v>0</v>
      </c>
      <c r="L9" s="15"/>
    </row>
    <row r="10" spans="1:12" s="10" customFormat="1" ht="27.95" customHeight="1" x14ac:dyDescent="0.25">
      <c r="A10" s="5"/>
      <c r="B10" s="102" t="s">
        <v>76</v>
      </c>
      <c r="C10" s="99"/>
      <c r="D10" s="104">
        <f t="shared" si="0"/>
        <v>0</v>
      </c>
      <c r="E10" s="107"/>
      <c r="F10" s="88" t="s">
        <v>55</v>
      </c>
      <c r="G10" s="150">
        <f>(IF($D10=1,IF($C10&lt;15,VLOOKUP(F10,data!$B$3:$E$32,2,0),VLOOKUP(F10,data!$B$3:$E$32,3,0)),0))*C10</f>
        <v>0</v>
      </c>
      <c r="H10" s="109" t="s">
        <v>55</v>
      </c>
      <c r="I10" s="148">
        <f>IF($D10=1,VLOOKUP(H10,data!$B$35:$D$39,2,0),0)</f>
        <v>0</v>
      </c>
      <c r="J10" s="153">
        <f>IF(AND(G10&lt;&gt;0,I10&lt;&gt;0)=FALSE,0,data!$C$43)</f>
        <v>0</v>
      </c>
      <c r="K10" s="139">
        <f t="shared" si="1"/>
        <v>0</v>
      </c>
      <c r="L10" s="15"/>
    </row>
    <row r="11" spans="1:12" s="10" customFormat="1" ht="27.95" customHeight="1" x14ac:dyDescent="0.25">
      <c r="A11" s="5"/>
      <c r="B11" s="101" t="s">
        <v>77</v>
      </c>
      <c r="C11" s="99"/>
      <c r="D11" s="104">
        <f t="shared" si="0"/>
        <v>0</v>
      </c>
      <c r="E11" s="107"/>
      <c r="F11" s="88" t="s">
        <v>55</v>
      </c>
      <c r="G11" s="150">
        <f>(IF($D11=1,IF($C11&lt;15,VLOOKUP(F11,data!$B$3:$E$32,2,0),VLOOKUP(F11,data!$B$3:$E$32,3,0)),0))*C11</f>
        <v>0</v>
      </c>
      <c r="H11" s="109" t="s">
        <v>55</v>
      </c>
      <c r="I11" s="148">
        <f>IF($D11=1,VLOOKUP(H11,data!$B$35:$D$39,2,0),0)</f>
        <v>0</v>
      </c>
      <c r="J11" s="153">
        <f>IF(AND(G11&lt;&gt;0,I11&lt;&gt;0)=FALSE,0,data!$C$43)</f>
        <v>0</v>
      </c>
      <c r="K11" s="139">
        <f t="shared" si="1"/>
        <v>0</v>
      </c>
      <c r="L11" s="15"/>
    </row>
    <row r="12" spans="1:12" s="10" customFormat="1" ht="27.95" customHeight="1" x14ac:dyDescent="0.25">
      <c r="A12" s="5"/>
      <c r="B12" s="102" t="s">
        <v>78</v>
      </c>
      <c r="C12" s="99"/>
      <c r="D12" s="104">
        <f t="shared" si="0"/>
        <v>0</v>
      </c>
      <c r="E12" s="107"/>
      <c r="F12" s="88" t="s">
        <v>55</v>
      </c>
      <c r="G12" s="150">
        <f>(IF($D12=1,IF($C12&lt;15,VLOOKUP(F12,data!$B$3:$E$32,2,0),VLOOKUP(F12,data!$B$3:$E$32,3,0)),0))*C12</f>
        <v>0</v>
      </c>
      <c r="H12" s="109" t="s">
        <v>55</v>
      </c>
      <c r="I12" s="148">
        <f>IF($D12=1,VLOOKUP(H12,data!$B$35:$D$39,2,0),0)</f>
        <v>0</v>
      </c>
      <c r="J12" s="153">
        <f>IF(AND(G12&lt;&gt;0,I12&lt;&gt;0)=FALSE,0,data!$C$43)</f>
        <v>0</v>
      </c>
      <c r="K12" s="139">
        <f t="shared" si="1"/>
        <v>0</v>
      </c>
      <c r="L12" s="15"/>
    </row>
    <row r="13" spans="1:12" s="10" customFormat="1" ht="27.95" customHeight="1" x14ac:dyDescent="0.25">
      <c r="A13" s="5"/>
      <c r="B13" s="101" t="s">
        <v>79</v>
      </c>
      <c r="C13" s="99"/>
      <c r="D13" s="104">
        <f t="shared" si="0"/>
        <v>0</v>
      </c>
      <c r="E13" s="107"/>
      <c r="F13" s="88" t="s">
        <v>55</v>
      </c>
      <c r="G13" s="150">
        <f>(IF($D13=1,IF($C13&lt;15,VLOOKUP(F13,data!$B$3:$E$32,2,0),VLOOKUP(F13,data!$B$3:$E$32,3,0)),0))*C13</f>
        <v>0</v>
      </c>
      <c r="H13" s="109" t="s">
        <v>55</v>
      </c>
      <c r="I13" s="148">
        <f>IF($D13=1,VLOOKUP(H13,data!$B$35:$D$39,2,0),0)</f>
        <v>0</v>
      </c>
      <c r="J13" s="153">
        <f>IF(AND(G13&lt;&gt;0,I13&lt;&gt;0)=FALSE,0,data!$C$43)</f>
        <v>0</v>
      </c>
      <c r="K13" s="139">
        <f t="shared" si="1"/>
        <v>0</v>
      </c>
      <c r="L13" s="15"/>
    </row>
    <row r="14" spans="1:12" s="10" customFormat="1" ht="27.95" customHeight="1" x14ac:dyDescent="0.25">
      <c r="A14" s="5"/>
      <c r="B14" s="102" t="s">
        <v>80</v>
      </c>
      <c r="C14" s="99"/>
      <c r="D14" s="104">
        <f t="shared" si="0"/>
        <v>0</v>
      </c>
      <c r="E14" s="107"/>
      <c r="F14" s="88" t="s">
        <v>55</v>
      </c>
      <c r="G14" s="150">
        <f>(IF($D14=1,IF($C14&lt;15,VLOOKUP(F14,data!$B$3:$E$32,2,0),VLOOKUP(F14,data!$B$3:$E$32,3,0)),0))*C14</f>
        <v>0</v>
      </c>
      <c r="H14" s="109" t="s">
        <v>55</v>
      </c>
      <c r="I14" s="148">
        <f>IF($D14=1,VLOOKUP(H14,data!$B$35:$D$39,2,0),0)</f>
        <v>0</v>
      </c>
      <c r="J14" s="153">
        <f>IF(AND(G14&lt;&gt;0,I14&lt;&gt;0)=FALSE,0,data!$C$43)</f>
        <v>0</v>
      </c>
      <c r="K14" s="139">
        <f t="shared" si="1"/>
        <v>0</v>
      </c>
      <c r="L14" s="15"/>
    </row>
    <row r="15" spans="1:12" s="10" customFormat="1" ht="27.95" customHeight="1" x14ac:dyDescent="0.25">
      <c r="A15" s="5"/>
      <c r="B15" s="101" t="s">
        <v>81</v>
      </c>
      <c r="C15" s="99"/>
      <c r="D15" s="104">
        <f t="shared" si="0"/>
        <v>0</v>
      </c>
      <c r="E15" s="107"/>
      <c r="F15" s="88" t="s">
        <v>55</v>
      </c>
      <c r="G15" s="150">
        <f>(IF($D15=1,IF($C15&lt;15,VLOOKUP(F15,data!$B$3:$E$32,2,0),VLOOKUP(F15,data!$B$3:$E$32,3,0)),0))*C15</f>
        <v>0</v>
      </c>
      <c r="H15" s="109" t="s">
        <v>55</v>
      </c>
      <c r="I15" s="148">
        <f>IF($D15=1,VLOOKUP(H15,data!$B$35:$D$39,2,0),0)</f>
        <v>0</v>
      </c>
      <c r="J15" s="153">
        <f>IF(AND(G15&lt;&gt;0,I15&lt;&gt;0)=FALSE,0,data!$C$43)</f>
        <v>0</v>
      </c>
      <c r="K15" s="139">
        <f t="shared" si="1"/>
        <v>0</v>
      </c>
      <c r="L15" s="15"/>
    </row>
    <row r="16" spans="1:12" s="10" customFormat="1" ht="27.95" customHeight="1" x14ac:dyDescent="0.25">
      <c r="A16" s="6"/>
      <c r="B16" s="102" t="s">
        <v>82</v>
      </c>
      <c r="C16" s="99"/>
      <c r="D16" s="104">
        <f t="shared" ref="D16:D31" si="2">IF(C16&gt;0,1,0)</f>
        <v>0</v>
      </c>
      <c r="E16" s="107"/>
      <c r="F16" s="88" t="s">
        <v>55</v>
      </c>
      <c r="G16" s="150">
        <f>(IF($D16=1,IF($C16&lt;15,VLOOKUP(F16,data!$B$3:$E$32,2,0),VLOOKUP(F16,data!$B$3:$E$32,3,0)),0))*C16</f>
        <v>0</v>
      </c>
      <c r="H16" s="109" t="s">
        <v>55</v>
      </c>
      <c r="I16" s="148">
        <f>IF($D16=1,VLOOKUP(H16,data!$B$35:$D$39,2,0),0)</f>
        <v>0</v>
      </c>
      <c r="J16" s="153">
        <f>IF(AND(G16&lt;&gt;0,I16&lt;&gt;0)=FALSE,0,data!$C$43)</f>
        <v>0</v>
      </c>
      <c r="K16" s="139">
        <f t="shared" si="1"/>
        <v>0</v>
      </c>
      <c r="L16" s="15"/>
    </row>
    <row r="17" spans="1:12" s="10" customFormat="1" ht="27.95" customHeight="1" x14ac:dyDescent="0.25">
      <c r="A17" s="6"/>
      <c r="B17" s="101" t="s">
        <v>191</v>
      </c>
      <c r="C17" s="99"/>
      <c r="D17" s="104">
        <f t="shared" si="2"/>
        <v>0</v>
      </c>
      <c r="E17" s="107"/>
      <c r="F17" s="88" t="s">
        <v>55</v>
      </c>
      <c r="G17" s="150">
        <f>(IF($D17=1,IF($C17&lt;15,VLOOKUP(F17,data!$B$3:$E$32,2,0),VLOOKUP(F17,data!$B$3:$E$32,3,0)),0))*C17</f>
        <v>0</v>
      </c>
      <c r="H17" s="109" t="s">
        <v>55</v>
      </c>
      <c r="I17" s="148">
        <f>IF($D17=1,VLOOKUP(H17,data!$B$35:$D$39,2,0),0)</f>
        <v>0</v>
      </c>
      <c r="J17" s="153">
        <f>IF(AND(G17&lt;&gt;0,I17&lt;&gt;0)=FALSE,0,data!$C$43)</f>
        <v>0</v>
      </c>
      <c r="K17" s="139">
        <f t="shared" si="1"/>
        <v>0</v>
      </c>
      <c r="L17" s="15"/>
    </row>
    <row r="18" spans="1:12" s="10" customFormat="1" ht="27.95" customHeight="1" x14ac:dyDescent="0.25">
      <c r="A18" s="5"/>
      <c r="B18" s="102" t="s">
        <v>192</v>
      </c>
      <c r="C18" s="99"/>
      <c r="D18" s="104">
        <f t="shared" si="2"/>
        <v>0</v>
      </c>
      <c r="E18" s="107"/>
      <c r="F18" s="88" t="s">
        <v>55</v>
      </c>
      <c r="G18" s="150">
        <f>(IF($D18=1,IF($C18&lt;15,VLOOKUP(F18,data!$B$3:$E$32,2,0),VLOOKUP(F18,data!$B$3:$E$32,3,0)),0))*C18</f>
        <v>0</v>
      </c>
      <c r="H18" s="109" t="s">
        <v>55</v>
      </c>
      <c r="I18" s="148">
        <f>IF($D18=1,VLOOKUP(H18,data!$B$35:$D$39,2,0),0)</f>
        <v>0</v>
      </c>
      <c r="J18" s="153">
        <f>IF(AND(G18&lt;&gt;0,I18&lt;&gt;0)=FALSE,0,data!$C$43)</f>
        <v>0</v>
      </c>
      <c r="K18" s="139">
        <f t="shared" si="1"/>
        <v>0</v>
      </c>
      <c r="L18" s="15"/>
    </row>
    <row r="19" spans="1:12" s="10" customFormat="1" ht="27.95" customHeight="1" x14ac:dyDescent="0.25">
      <c r="A19" s="5"/>
      <c r="B19" s="101" t="s">
        <v>193</v>
      </c>
      <c r="C19" s="99"/>
      <c r="D19" s="104">
        <f t="shared" si="2"/>
        <v>0</v>
      </c>
      <c r="E19" s="107"/>
      <c r="F19" s="88" t="s">
        <v>55</v>
      </c>
      <c r="G19" s="150">
        <f>(IF($D19=1,IF($C19&lt;15,VLOOKUP(F19,data!$B$3:$E$32,2,0),VLOOKUP(F19,data!$B$3:$E$32,3,0)),0))*C19</f>
        <v>0</v>
      </c>
      <c r="H19" s="109" t="s">
        <v>55</v>
      </c>
      <c r="I19" s="148">
        <f>IF($D19=1,VLOOKUP(H19,data!$B$35:$D$39,2,0),0)</f>
        <v>0</v>
      </c>
      <c r="J19" s="153">
        <f>IF(AND(G19&lt;&gt;0,I19&lt;&gt;0)=FALSE,0,data!$C$43)</f>
        <v>0</v>
      </c>
      <c r="K19" s="139">
        <f t="shared" si="1"/>
        <v>0</v>
      </c>
      <c r="L19" s="15"/>
    </row>
    <row r="20" spans="1:12" s="10" customFormat="1" ht="27.95" customHeight="1" x14ac:dyDescent="0.25">
      <c r="A20" s="5"/>
      <c r="B20" s="102" t="s">
        <v>194</v>
      </c>
      <c r="C20" s="99"/>
      <c r="D20" s="104">
        <f t="shared" si="2"/>
        <v>0</v>
      </c>
      <c r="E20" s="107"/>
      <c r="F20" s="88" t="s">
        <v>55</v>
      </c>
      <c r="G20" s="150">
        <f>(IF($D20=1,IF($C20&lt;15,VLOOKUP(F20,data!$B$3:$E$32,2,0),VLOOKUP(F20,data!$B$3:$E$32,3,0)),0))*C20</f>
        <v>0</v>
      </c>
      <c r="H20" s="109" t="s">
        <v>55</v>
      </c>
      <c r="I20" s="148">
        <f>IF($D20=1,VLOOKUP(H20,data!$B$35:$D$39,2,0),0)</f>
        <v>0</v>
      </c>
      <c r="J20" s="153">
        <f>IF(AND(G20&lt;&gt;0,I20&lt;&gt;0)=FALSE,0,data!$C$43)</f>
        <v>0</v>
      </c>
      <c r="K20" s="139">
        <f t="shared" si="1"/>
        <v>0</v>
      </c>
      <c r="L20" s="15"/>
    </row>
    <row r="21" spans="1:12" s="10" customFormat="1" ht="27.95" customHeight="1" x14ac:dyDescent="0.25">
      <c r="A21" s="5"/>
      <c r="B21" s="101" t="s">
        <v>195</v>
      </c>
      <c r="C21" s="99"/>
      <c r="D21" s="104">
        <f t="shared" si="2"/>
        <v>0</v>
      </c>
      <c r="E21" s="107"/>
      <c r="F21" s="88" t="s">
        <v>55</v>
      </c>
      <c r="G21" s="150">
        <f>(IF($D21=1,IF($C21&lt;15,VLOOKUP(F21,data!$B$3:$E$32,2,0),VLOOKUP(F21,data!$B$3:$E$32,3,0)),0))*C21</f>
        <v>0</v>
      </c>
      <c r="H21" s="109" t="s">
        <v>55</v>
      </c>
      <c r="I21" s="148">
        <f>IF($D21=1,VLOOKUP(H21,data!$B$35:$D$39,2,0),0)</f>
        <v>0</v>
      </c>
      <c r="J21" s="153">
        <f>IF(AND(G21&lt;&gt;0,I21&lt;&gt;0)=FALSE,0,data!$C$43)</f>
        <v>0</v>
      </c>
      <c r="K21" s="139">
        <f t="shared" si="1"/>
        <v>0</v>
      </c>
      <c r="L21" s="15"/>
    </row>
    <row r="22" spans="1:12" s="10" customFormat="1" ht="27.95" customHeight="1" x14ac:dyDescent="0.25">
      <c r="A22" s="5"/>
      <c r="B22" s="102" t="s">
        <v>196</v>
      </c>
      <c r="C22" s="99"/>
      <c r="D22" s="104">
        <f t="shared" si="2"/>
        <v>0</v>
      </c>
      <c r="E22" s="107"/>
      <c r="F22" s="88" t="s">
        <v>55</v>
      </c>
      <c r="G22" s="150">
        <f>(IF($D22=1,IF($C22&lt;15,VLOOKUP(F22,data!$B$3:$E$32,2,0),VLOOKUP(F22,data!$B$3:$E$32,3,0)),0))*C22</f>
        <v>0</v>
      </c>
      <c r="H22" s="109" t="s">
        <v>55</v>
      </c>
      <c r="I22" s="148">
        <f>IF($D22=1,VLOOKUP(H22,data!$B$35:$D$39,2,0),0)</f>
        <v>0</v>
      </c>
      <c r="J22" s="153">
        <f>IF(AND(G22&lt;&gt;0,I22&lt;&gt;0)=FALSE,0,data!$C$43)</f>
        <v>0</v>
      </c>
      <c r="K22" s="139">
        <f t="shared" si="1"/>
        <v>0</v>
      </c>
      <c r="L22" s="15"/>
    </row>
    <row r="23" spans="1:12" s="10" customFormat="1" ht="27.95" customHeight="1" x14ac:dyDescent="0.25">
      <c r="A23" s="5"/>
      <c r="B23" s="101" t="s">
        <v>197</v>
      </c>
      <c r="C23" s="99"/>
      <c r="D23" s="104">
        <f t="shared" si="2"/>
        <v>0</v>
      </c>
      <c r="E23" s="107"/>
      <c r="F23" s="88" t="s">
        <v>55</v>
      </c>
      <c r="G23" s="150">
        <f>(IF($D23=1,IF($C23&lt;15,VLOOKUP(F23,data!$B$3:$E$32,2,0),VLOOKUP(F23,data!$B$3:$E$32,3,0)),0))*C23</f>
        <v>0</v>
      </c>
      <c r="H23" s="109" t="s">
        <v>55</v>
      </c>
      <c r="I23" s="148">
        <f>IF($D23=1,VLOOKUP(H23,data!$B$35:$D$39,2,0),0)</f>
        <v>0</v>
      </c>
      <c r="J23" s="153">
        <f>IF(AND(G23&lt;&gt;0,I23&lt;&gt;0)=FALSE,0,data!$C$43)</f>
        <v>0</v>
      </c>
      <c r="K23" s="139">
        <f t="shared" si="1"/>
        <v>0</v>
      </c>
      <c r="L23" s="15"/>
    </row>
    <row r="24" spans="1:12" s="10" customFormat="1" ht="27.95" customHeight="1" x14ac:dyDescent="0.25">
      <c r="A24" s="6"/>
      <c r="B24" s="102" t="s">
        <v>198</v>
      </c>
      <c r="C24" s="99"/>
      <c r="D24" s="104">
        <f t="shared" si="2"/>
        <v>0</v>
      </c>
      <c r="E24" s="107"/>
      <c r="F24" s="88" t="s">
        <v>55</v>
      </c>
      <c r="G24" s="150">
        <f>(IF($D24=1,IF($C24&lt;15,VLOOKUP(F24,data!$B$3:$E$32,2,0),VLOOKUP(F24,data!$B$3:$E$32,3,0)),0))*C24</f>
        <v>0</v>
      </c>
      <c r="H24" s="109" t="s">
        <v>55</v>
      </c>
      <c r="I24" s="148">
        <f>IF($D24=1,VLOOKUP(H24,data!$B$35:$D$39,2,0),0)</f>
        <v>0</v>
      </c>
      <c r="J24" s="153">
        <f>IF(AND(G24&lt;&gt;0,I24&lt;&gt;0)=FALSE,0,data!$C$43)</f>
        <v>0</v>
      </c>
      <c r="K24" s="139">
        <f t="shared" si="1"/>
        <v>0</v>
      </c>
      <c r="L24" s="15"/>
    </row>
    <row r="25" spans="1:12" s="10" customFormat="1" ht="27.95" customHeight="1" x14ac:dyDescent="0.25">
      <c r="A25" s="6"/>
      <c r="B25" s="101" t="s">
        <v>199</v>
      </c>
      <c r="C25" s="99"/>
      <c r="D25" s="104">
        <f t="shared" si="2"/>
        <v>0</v>
      </c>
      <c r="E25" s="107"/>
      <c r="F25" s="88" t="s">
        <v>55</v>
      </c>
      <c r="G25" s="150">
        <f>(IF($D25=1,IF($C25&lt;15,VLOOKUP(F25,data!$B$3:$E$32,2,0),VLOOKUP(F25,data!$B$3:$E$32,3,0)),0))*C25</f>
        <v>0</v>
      </c>
      <c r="H25" s="109" t="s">
        <v>55</v>
      </c>
      <c r="I25" s="148">
        <f>IF($D25=1,VLOOKUP(H25,data!$B$35:$D$39,2,0),0)</f>
        <v>0</v>
      </c>
      <c r="J25" s="153">
        <f>IF(AND(G25&lt;&gt;0,I25&lt;&gt;0)=FALSE,0,data!$C$43)</f>
        <v>0</v>
      </c>
      <c r="K25" s="139">
        <f t="shared" si="1"/>
        <v>0</v>
      </c>
      <c r="L25" s="15"/>
    </row>
    <row r="26" spans="1:12" s="10" customFormat="1" ht="27.95" customHeight="1" x14ac:dyDescent="0.25">
      <c r="A26" s="5"/>
      <c r="B26" s="102" t="s">
        <v>200</v>
      </c>
      <c r="C26" s="99"/>
      <c r="D26" s="104">
        <f t="shared" si="2"/>
        <v>0</v>
      </c>
      <c r="E26" s="107"/>
      <c r="F26" s="88" t="s">
        <v>55</v>
      </c>
      <c r="G26" s="150">
        <f>(IF($D26=1,IF($C26&lt;15,VLOOKUP(F26,data!$B$3:$E$32,2,0),VLOOKUP(F26,data!$B$3:$E$32,3,0)),0))*C26</f>
        <v>0</v>
      </c>
      <c r="H26" s="109" t="s">
        <v>55</v>
      </c>
      <c r="I26" s="148">
        <f>IF($D26=1,VLOOKUP(H26,data!$B$35:$D$39,2,0),0)</f>
        <v>0</v>
      </c>
      <c r="J26" s="153">
        <f>IF(AND(G26&lt;&gt;0,I26&lt;&gt;0)=FALSE,0,data!$C$43)</f>
        <v>0</v>
      </c>
      <c r="K26" s="139">
        <f t="shared" si="1"/>
        <v>0</v>
      </c>
      <c r="L26" s="15"/>
    </row>
    <row r="27" spans="1:12" s="10" customFormat="1" ht="27.95" customHeight="1" x14ac:dyDescent="0.25">
      <c r="A27" s="5"/>
      <c r="B27" s="101" t="s">
        <v>201</v>
      </c>
      <c r="C27" s="99"/>
      <c r="D27" s="104">
        <f t="shared" si="2"/>
        <v>0</v>
      </c>
      <c r="E27" s="107"/>
      <c r="F27" s="88" t="s">
        <v>55</v>
      </c>
      <c r="G27" s="150">
        <f>(IF($D27=1,IF($C27&lt;15,VLOOKUP(F27,data!$B$3:$E$32,2,0),VLOOKUP(F27,data!$B$3:$E$32,3,0)),0))*C27</f>
        <v>0</v>
      </c>
      <c r="H27" s="109" t="s">
        <v>55</v>
      </c>
      <c r="I27" s="148">
        <f>IF($D27=1,VLOOKUP(H27,data!$B$35:$D$39,2,0),0)</f>
        <v>0</v>
      </c>
      <c r="J27" s="153">
        <f>IF(AND(G27&lt;&gt;0,I27&lt;&gt;0)=FALSE,0,data!$C$43)</f>
        <v>0</v>
      </c>
      <c r="K27" s="139">
        <f t="shared" si="1"/>
        <v>0</v>
      </c>
      <c r="L27" s="15"/>
    </row>
    <row r="28" spans="1:12" s="10" customFormat="1" ht="27.95" customHeight="1" x14ac:dyDescent="0.25">
      <c r="A28" s="5"/>
      <c r="B28" s="102" t="s">
        <v>202</v>
      </c>
      <c r="C28" s="99"/>
      <c r="D28" s="104">
        <f t="shared" si="2"/>
        <v>0</v>
      </c>
      <c r="E28" s="107"/>
      <c r="F28" s="88" t="s">
        <v>55</v>
      </c>
      <c r="G28" s="150">
        <f>(IF($D28=1,IF($C28&lt;15,VLOOKUP(F28,data!$B$3:$E$32,2,0),VLOOKUP(F28,data!$B$3:$E$32,3,0)),0))*C28</f>
        <v>0</v>
      </c>
      <c r="H28" s="109" t="s">
        <v>55</v>
      </c>
      <c r="I28" s="148">
        <f>IF($D28=1,VLOOKUP(H28,data!$B$35:$D$39,2,0),0)</f>
        <v>0</v>
      </c>
      <c r="J28" s="153">
        <f>IF(AND(G28&lt;&gt;0,I28&lt;&gt;0)=FALSE,0,data!$C$43)</f>
        <v>0</v>
      </c>
      <c r="K28" s="139">
        <f t="shared" si="1"/>
        <v>0</v>
      </c>
      <c r="L28" s="15"/>
    </row>
    <row r="29" spans="1:12" s="10" customFormat="1" ht="27.95" customHeight="1" x14ac:dyDescent="0.25">
      <c r="A29" s="5"/>
      <c r="B29" s="101" t="s">
        <v>203</v>
      </c>
      <c r="C29" s="99"/>
      <c r="D29" s="104">
        <f t="shared" si="2"/>
        <v>0</v>
      </c>
      <c r="E29" s="107"/>
      <c r="F29" s="88" t="s">
        <v>55</v>
      </c>
      <c r="G29" s="150">
        <f>(IF($D29=1,IF($C29&lt;15,VLOOKUP(F29,data!$B$3:$E$32,2,0),VLOOKUP(F29,data!$B$3:$E$32,3,0)),0))*C29</f>
        <v>0</v>
      </c>
      <c r="H29" s="109" t="s">
        <v>55</v>
      </c>
      <c r="I29" s="148">
        <f>IF($D29=1,VLOOKUP(H29,data!$B$35:$D$39,2,0),0)</f>
        <v>0</v>
      </c>
      <c r="J29" s="153">
        <f>IF(AND(G29&lt;&gt;0,I29&lt;&gt;0)=FALSE,0,data!$C$43)</f>
        <v>0</v>
      </c>
      <c r="K29" s="139">
        <f t="shared" si="1"/>
        <v>0</v>
      </c>
      <c r="L29" s="15"/>
    </row>
    <row r="30" spans="1:12" s="10" customFormat="1" ht="27.95" customHeight="1" x14ac:dyDescent="0.25">
      <c r="A30" s="5"/>
      <c r="B30" s="102" t="s">
        <v>204</v>
      </c>
      <c r="C30" s="99"/>
      <c r="D30" s="104">
        <f t="shared" si="2"/>
        <v>0</v>
      </c>
      <c r="E30" s="107"/>
      <c r="F30" s="88" t="s">
        <v>55</v>
      </c>
      <c r="G30" s="150">
        <f>(IF($D30=1,IF($C30&lt;15,VLOOKUP(F30,data!$B$3:$E$32,2,0),VLOOKUP(F30,data!$B$3:$E$32,3,0)),0))*C30</f>
        <v>0</v>
      </c>
      <c r="H30" s="109" t="s">
        <v>55</v>
      </c>
      <c r="I30" s="148">
        <f>IF($D30=1,VLOOKUP(H30,data!$B$35:$D$39,2,0),0)</f>
        <v>0</v>
      </c>
      <c r="J30" s="153">
        <f>IF(AND(G30&lt;&gt;0,I30&lt;&gt;0)=FALSE,0,data!$C$43)</f>
        <v>0</v>
      </c>
      <c r="K30" s="139">
        <f t="shared" si="1"/>
        <v>0</v>
      </c>
      <c r="L30" s="15"/>
    </row>
    <row r="31" spans="1:12" s="10" customFormat="1" ht="27.95" customHeight="1" x14ac:dyDescent="0.25">
      <c r="A31" s="5"/>
      <c r="B31" s="101" t="s">
        <v>205</v>
      </c>
      <c r="C31" s="99"/>
      <c r="D31" s="104">
        <f t="shared" si="2"/>
        <v>0</v>
      </c>
      <c r="E31" s="107"/>
      <c r="F31" s="88" t="s">
        <v>55</v>
      </c>
      <c r="G31" s="150">
        <f>(IF($D31=1,IF($C31&lt;15,VLOOKUP(F31,data!$B$3:$E$32,2,0),VLOOKUP(F31,data!$B$3:$E$32,3,0)),0))*C31</f>
        <v>0</v>
      </c>
      <c r="H31" s="109" t="s">
        <v>55</v>
      </c>
      <c r="I31" s="148">
        <f>IF($D31=1,VLOOKUP(H31,data!$B$35:$D$39,2,0),0)</f>
        <v>0</v>
      </c>
      <c r="J31" s="153">
        <f>IF(AND(G31&lt;&gt;0,I31&lt;&gt;0)=FALSE,0,data!$C$43)</f>
        <v>0</v>
      </c>
      <c r="K31" s="139">
        <f t="shared" si="1"/>
        <v>0</v>
      </c>
      <c r="L31" s="15"/>
    </row>
    <row r="32" spans="1:12" s="10" customFormat="1" ht="27.95" customHeight="1" x14ac:dyDescent="0.25">
      <c r="A32" s="6"/>
      <c r="B32" s="102" t="s">
        <v>206</v>
      </c>
      <c r="C32" s="99"/>
      <c r="D32" s="104">
        <f t="shared" ref="D32:D94" si="3">IF(C32&gt;0,1,0)</f>
        <v>0</v>
      </c>
      <c r="E32" s="107"/>
      <c r="F32" s="88" t="s">
        <v>55</v>
      </c>
      <c r="G32" s="150">
        <f>(IF($D32=1,IF($C32&lt;15,VLOOKUP(F32,data!$B$3:$E$32,2,0),VLOOKUP(F32,data!$B$3:$E$32,3,0)),0))*C32</f>
        <v>0</v>
      </c>
      <c r="H32" s="109" t="s">
        <v>55</v>
      </c>
      <c r="I32" s="148">
        <f>IF($D32=1,VLOOKUP(H32,data!$B$35:$D$39,2,0),0)</f>
        <v>0</v>
      </c>
      <c r="J32" s="153">
        <f>IF(AND(G32&lt;&gt;0,I32&lt;&gt;0)=FALSE,0,data!$C$43)</f>
        <v>0</v>
      </c>
      <c r="K32" s="139">
        <f t="shared" si="1"/>
        <v>0</v>
      </c>
      <c r="L32" s="15"/>
    </row>
    <row r="33" spans="1:12" s="10" customFormat="1" ht="27.95" customHeight="1" x14ac:dyDescent="0.25">
      <c r="A33" s="6"/>
      <c r="B33" s="101" t="s">
        <v>207</v>
      </c>
      <c r="C33" s="99"/>
      <c r="D33" s="104">
        <f t="shared" si="3"/>
        <v>0</v>
      </c>
      <c r="E33" s="107"/>
      <c r="F33" s="88" t="s">
        <v>55</v>
      </c>
      <c r="G33" s="150">
        <f>(IF($D33=1,IF($C33&lt;15,VLOOKUP(F33,data!$B$3:$E$32,2,0),VLOOKUP(F33,data!$B$3:$E$32,3,0)),0))*C33</f>
        <v>0</v>
      </c>
      <c r="H33" s="109" t="s">
        <v>55</v>
      </c>
      <c r="I33" s="148">
        <f>IF($D33=1,VLOOKUP(H33,data!$B$35:$D$39,2,0),0)</f>
        <v>0</v>
      </c>
      <c r="J33" s="153">
        <f>IF(AND(G33&lt;&gt;0,I33&lt;&gt;0)=FALSE,0,data!$C$43)</f>
        <v>0</v>
      </c>
      <c r="K33" s="139">
        <f t="shared" si="1"/>
        <v>0</v>
      </c>
      <c r="L33" s="15"/>
    </row>
    <row r="34" spans="1:12" s="10" customFormat="1" ht="27.95" customHeight="1" x14ac:dyDescent="0.25">
      <c r="A34" s="5"/>
      <c r="B34" s="102" t="s">
        <v>208</v>
      </c>
      <c r="C34" s="99"/>
      <c r="D34" s="104">
        <f t="shared" si="3"/>
        <v>0</v>
      </c>
      <c r="E34" s="107"/>
      <c r="F34" s="88" t="s">
        <v>55</v>
      </c>
      <c r="G34" s="150">
        <f>(IF($D34=1,IF($C34&lt;15,VLOOKUP(F34,data!$B$3:$E$32,2,0),VLOOKUP(F34,data!$B$3:$E$32,3,0)),0))*C34</f>
        <v>0</v>
      </c>
      <c r="H34" s="109" t="s">
        <v>55</v>
      </c>
      <c r="I34" s="148">
        <f>IF($D34=1,VLOOKUP(H34,data!$B$35:$D$39,2,0),0)</f>
        <v>0</v>
      </c>
      <c r="J34" s="153">
        <f>IF(AND(G34&lt;&gt;0,I34&lt;&gt;0)=FALSE,0,data!$C$43)</f>
        <v>0</v>
      </c>
      <c r="K34" s="139">
        <f t="shared" si="1"/>
        <v>0</v>
      </c>
      <c r="L34" s="15"/>
    </row>
    <row r="35" spans="1:12" s="10" customFormat="1" ht="27.95" customHeight="1" x14ac:dyDescent="0.25">
      <c r="A35" s="5"/>
      <c r="B35" s="101" t="s">
        <v>209</v>
      </c>
      <c r="C35" s="99"/>
      <c r="D35" s="104">
        <f t="shared" si="3"/>
        <v>0</v>
      </c>
      <c r="E35" s="107"/>
      <c r="F35" s="88" t="s">
        <v>55</v>
      </c>
      <c r="G35" s="150">
        <f>(IF($D35=1,IF($C35&lt;15,VLOOKUP(F35,data!$B$3:$E$32,2,0),VLOOKUP(F35,data!$B$3:$E$32,3,0)),0))*C35</f>
        <v>0</v>
      </c>
      <c r="H35" s="109" t="s">
        <v>55</v>
      </c>
      <c r="I35" s="148">
        <f>IF($D35=1,VLOOKUP(H35,data!$B$35:$D$39,2,0),0)</f>
        <v>0</v>
      </c>
      <c r="J35" s="153">
        <f>IF(AND(G35&lt;&gt;0,I35&lt;&gt;0)=FALSE,0,data!$C$43)</f>
        <v>0</v>
      </c>
      <c r="K35" s="139">
        <f t="shared" si="1"/>
        <v>0</v>
      </c>
      <c r="L35" s="15"/>
    </row>
    <row r="36" spans="1:12" s="10" customFormat="1" ht="27.95" customHeight="1" x14ac:dyDescent="0.25">
      <c r="A36" s="5"/>
      <c r="B36" s="102" t="s">
        <v>210</v>
      </c>
      <c r="C36" s="99"/>
      <c r="D36" s="104">
        <f t="shared" si="3"/>
        <v>0</v>
      </c>
      <c r="E36" s="107"/>
      <c r="F36" s="88" t="s">
        <v>55</v>
      </c>
      <c r="G36" s="150">
        <f>(IF($D36=1,IF($C36&lt;15,VLOOKUP(F36,data!$B$3:$E$32,2,0),VLOOKUP(F36,data!$B$3:$E$32,3,0)),0))*C36</f>
        <v>0</v>
      </c>
      <c r="H36" s="109" t="s">
        <v>55</v>
      </c>
      <c r="I36" s="148">
        <f>IF($D36=1,VLOOKUP(H36,data!$B$35:$D$39,2,0),0)</f>
        <v>0</v>
      </c>
      <c r="J36" s="153">
        <f>IF(AND(G36&lt;&gt;0,I36&lt;&gt;0)=FALSE,0,data!$C$43)</f>
        <v>0</v>
      </c>
      <c r="K36" s="139">
        <f t="shared" si="1"/>
        <v>0</v>
      </c>
      <c r="L36" s="15"/>
    </row>
    <row r="37" spans="1:12" s="10" customFormat="1" ht="27.95" customHeight="1" x14ac:dyDescent="0.25">
      <c r="A37" s="5"/>
      <c r="B37" s="101" t="s">
        <v>211</v>
      </c>
      <c r="C37" s="99"/>
      <c r="D37" s="104">
        <f t="shared" si="3"/>
        <v>0</v>
      </c>
      <c r="E37" s="107"/>
      <c r="F37" s="88" t="s">
        <v>55</v>
      </c>
      <c r="G37" s="150">
        <f>(IF($D37=1,IF($C37&lt;15,VLOOKUP(F37,data!$B$3:$E$32,2,0),VLOOKUP(F37,data!$B$3:$E$32,3,0)),0))*C37</f>
        <v>0</v>
      </c>
      <c r="H37" s="109" t="s">
        <v>55</v>
      </c>
      <c r="I37" s="148">
        <f>IF($D37=1,VLOOKUP(H37,data!$B$35:$D$39,2,0),0)</f>
        <v>0</v>
      </c>
      <c r="J37" s="153">
        <f>IF(AND(G37&lt;&gt;0,I37&lt;&gt;0)=FALSE,0,data!$C$43)</f>
        <v>0</v>
      </c>
      <c r="K37" s="139">
        <f t="shared" si="1"/>
        <v>0</v>
      </c>
      <c r="L37" s="15"/>
    </row>
    <row r="38" spans="1:12" s="10" customFormat="1" ht="27.95" customHeight="1" x14ac:dyDescent="0.25">
      <c r="A38" s="5"/>
      <c r="B38" s="102" t="s">
        <v>212</v>
      </c>
      <c r="C38" s="99"/>
      <c r="D38" s="104">
        <f t="shared" si="3"/>
        <v>0</v>
      </c>
      <c r="E38" s="107"/>
      <c r="F38" s="88" t="s">
        <v>55</v>
      </c>
      <c r="G38" s="150">
        <f>(IF($D38=1,IF($C38&lt;15,VLOOKUP(F38,data!$B$3:$E$32,2,0),VLOOKUP(F38,data!$B$3:$E$32,3,0)),0))*C38</f>
        <v>0</v>
      </c>
      <c r="H38" s="109" t="s">
        <v>55</v>
      </c>
      <c r="I38" s="148">
        <f>IF($D38=1,VLOOKUP(H38,data!$B$35:$D$39,2,0),0)</f>
        <v>0</v>
      </c>
      <c r="J38" s="153">
        <f>IF(AND(G38&lt;&gt;0,I38&lt;&gt;0)=FALSE,0,data!$C$43)</f>
        <v>0</v>
      </c>
      <c r="K38" s="139">
        <f t="shared" si="1"/>
        <v>0</v>
      </c>
      <c r="L38" s="15"/>
    </row>
    <row r="39" spans="1:12" s="10" customFormat="1" ht="27.95" customHeight="1" x14ac:dyDescent="0.25">
      <c r="A39" s="6"/>
      <c r="B39" s="101" t="s">
        <v>213</v>
      </c>
      <c r="C39" s="99"/>
      <c r="D39" s="104">
        <f t="shared" ref="D39:D69" si="4">IF(C39&gt;0,1,0)</f>
        <v>0</v>
      </c>
      <c r="E39" s="107"/>
      <c r="F39" s="88" t="s">
        <v>55</v>
      </c>
      <c r="G39" s="150">
        <f>(IF($D39=1,IF($C39&lt;15,VLOOKUP(F39,data!$B$3:$E$32,2,0),VLOOKUP(F39,data!$B$3:$E$32,3,0)),0))*C39</f>
        <v>0</v>
      </c>
      <c r="H39" s="109" t="s">
        <v>55</v>
      </c>
      <c r="I39" s="148">
        <f>IF($D39=1,VLOOKUP(H39,data!$B$35:$D$39,2,0),0)</f>
        <v>0</v>
      </c>
      <c r="J39" s="153">
        <f>IF(AND(G39&lt;&gt;0,I39&lt;&gt;0)=FALSE,0,data!$C$43)</f>
        <v>0</v>
      </c>
      <c r="K39" s="139">
        <f t="shared" si="1"/>
        <v>0</v>
      </c>
      <c r="L39" s="15"/>
    </row>
    <row r="40" spans="1:12" s="10" customFormat="1" ht="27.95" customHeight="1" x14ac:dyDescent="0.25">
      <c r="A40" s="6"/>
      <c r="B40" s="102" t="s">
        <v>214</v>
      </c>
      <c r="C40" s="99"/>
      <c r="D40" s="104">
        <f t="shared" si="4"/>
        <v>0</v>
      </c>
      <c r="E40" s="107"/>
      <c r="F40" s="88" t="s">
        <v>55</v>
      </c>
      <c r="G40" s="150">
        <f>(IF($D40=1,IF($C40&lt;15,VLOOKUP(F40,data!$B$3:$E$32,2,0),VLOOKUP(F40,data!$B$3:$E$32,3,0)),0))*C40</f>
        <v>0</v>
      </c>
      <c r="H40" s="109" t="s">
        <v>55</v>
      </c>
      <c r="I40" s="148">
        <f>IF($D40=1,VLOOKUP(H40,data!$B$35:$D$39,2,0),0)</f>
        <v>0</v>
      </c>
      <c r="J40" s="153">
        <f>IF(AND(G40&lt;&gt;0,I40&lt;&gt;0)=FALSE,0,data!$C$43)</f>
        <v>0</v>
      </c>
      <c r="K40" s="139">
        <f t="shared" si="1"/>
        <v>0</v>
      </c>
      <c r="L40" s="15"/>
    </row>
    <row r="41" spans="1:12" s="10" customFormat="1" ht="27.95" customHeight="1" x14ac:dyDescent="0.25">
      <c r="A41" s="5"/>
      <c r="B41" s="101" t="s">
        <v>215</v>
      </c>
      <c r="C41" s="99"/>
      <c r="D41" s="104">
        <f t="shared" si="4"/>
        <v>0</v>
      </c>
      <c r="E41" s="107"/>
      <c r="F41" s="88" t="s">
        <v>55</v>
      </c>
      <c r="G41" s="150">
        <f>(IF($D41=1,IF($C41&lt;15,VLOOKUP(F41,data!$B$3:$E$32,2,0),VLOOKUP(F41,data!$B$3:$E$32,3,0)),0))*C41</f>
        <v>0</v>
      </c>
      <c r="H41" s="109" t="s">
        <v>55</v>
      </c>
      <c r="I41" s="148">
        <f>IF($D41=1,VLOOKUP(H41,data!$B$35:$D$39,2,0),0)</f>
        <v>0</v>
      </c>
      <c r="J41" s="153">
        <f>IF(AND(G41&lt;&gt;0,I41&lt;&gt;0)=FALSE,0,data!$C$43)</f>
        <v>0</v>
      </c>
      <c r="K41" s="139">
        <f t="shared" si="1"/>
        <v>0</v>
      </c>
      <c r="L41" s="15"/>
    </row>
    <row r="42" spans="1:12" s="10" customFormat="1" ht="27.95" customHeight="1" x14ac:dyDescent="0.25">
      <c r="A42" s="5"/>
      <c r="B42" s="102" t="s">
        <v>216</v>
      </c>
      <c r="C42" s="99"/>
      <c r="D42" s="104">
        <f t="shared" si="4"/>
        <v>0</v>
      </c>
      <c r="E42" s="107"/>
      <c r="F42" s="88" t="s">
        <v>55</v>
      </c>
      <c r="G42" s="150">
        <f>(IF($D42=1,IF($C42&lt;15,VLOOKUP(F42,data!$B$3:$E$32,2,0),VLOOKUP(F42,data!$B$3:$E$32,3,0)),0))*C42</f>
        <v>0</v>
      </c>
      <c r="H42" s="109" t="s">
        <v>55</v>
      </c>
      <c r="I42" s="148">
        <f>IF($D42=1,VLOOKUP(H42,data!$B$35:$D$39,2,0),0)</f>
        <v>0</v>
      </c>
      <c r="J42" s="153">
        <f>IF(AND(G42&lt;&gt;0,I42&lt;&gt;0)=FALSE,0,data!$C$43)</f>
        <v>0</v>
      </c>
      <c r="K42" s="139">
        <f t="shared" si="1"/>
        <v>0</v>
      </c>
      <c r="L42" s="15"/>
    </row>
    <row r="43" spans="1:12" s="10" customFormat="1" ht="27.95" customHeight="1" x14ac:dyDescent="0.25">
      <c r="A43" s="5"/>
      <c r="B43" s="101" t="s">
        <v>217</v>
      </c>
      <c r="C43" s="99"/>
      <c r="D43" s="104">
        <f t="shared" si="4"/>
        <v>0</v>
      </c>
      <c r="E43" s="107"/>
      <c r="F43" s="88" t="s">
        <v>55</v>
      </c>
      <c r="G43" s="150">
        <f>(IF($D43=1,IF($C43&lt;15,VLOOKUP(F43,data!$B$3:$E$32,2,0),VLOOKUP(F43,data!$B$3:$E$32,3,0)),0))*C43</f>
        <v>0</v>
      </c>
      <c r="H43" s="109" t="s">
        <v>55</v>
      </c>
      <c r="I43" s="148">
        <f>IF($D43=1,VLOOKUP(H43,data!$B$35:$D$39,2,0),0)</f>
        <v>0</v>
      </c>
      <c r="J43" s="153">
        <f>IF(AND(G43&lt;&gt;0,I43&lt;&gt;0)=FALSE,0,data!$C$43)</f>
        <v>0</v>
      </c>
      <c r="K43" s="139">
        <f t="shared" si="1"/>
        <v>0</v>
      </c>
      <c r="L43" s="15"/>
    </row>
    <row r="44" spans="1:12" s="10" customFormat="1" ht="27.95" customHeight="1" x14ac:dyDescent="0.25">
      <c r="A44" s="5"/>
      <c r="B44" s="102" t="s">
        <v>218</v>
      </c>
      <c r="C44" s="99"/>
      <c r="D44" s="104">
        <f t="shared" si="4"/>
        <v>0</v>
      </c>
      <c r="E44" s="107"/>
      <c r="F44" s="88" t="s">
        <v>55</v>
      </c>
      <c r="G44" s="150">
        <f>(IF($D44=1,IF($C44&lt;15,VLOOKUP(F44,data!$B$3:$E$32,2,0),VLOOKUP(F44,data!$B$3:$E$32,3,0)),0))*C44</f>
        <v>0</v>
      </c>
      <c r="H44" s="109" t="s">
        <v>55</v>
      </c>
      <c r="I44" s="148">
        <f>IF($D44=1,VLOOKUP(H44,data!$B$35:$D$39,2,0),0)</f>
        <v>0</v>
      </c>
      <c r="J44" s="153">
        <f>IF(AND(G44&lt;&gt;0,I44&lt;&gt;0)=FALSE,0,data!$C$43)</f>
        <v>0</v>
      </c>
      <c r="K44" s="139">
        <f t="shared" si="1"/>
        <v>0</v>
      </c>
      <c r="L44" s="15"/>
    </row>
    <row r="45" spans="1:12" s="10" customFormat="1" ht="27.95" customHeight="1" x14ac:dyDescent="0.25">
      <c r="A45" s="5"/>
      <c r="B45" s="101" t="s">
        <v>219</v>
      </c>
      <c r="C45" s="99"/>
      <c r="D45" s="104">
        <f t="shared" si="4"/>
        <v>0</v>
      </c>
      <c r="E45" s="107"/>
      <c r="F45" s="88" t="s">
        <v>55</v>
      </c>
      <c r="G45" s="150">
        <f>(IF($D45=1,IF($C45&lt;15,VLOOKUP(F45,data!$B$3:$E$32,2,0),VLOOKUP(F45,data!$B$3:$E$32,3,0)),0))*C45</f>
        <v>0</v>
      </c>
      <c r="H45" s="109" t="s">
        <v>55</v>
      </c>
      <c r="I45" s="148">
        <f>IF($D45=1,VLOOKUP(H45,data!$B$35:$D$39,2,0),0)</f>
        <v>0</v>
      </c>
      <c r="J45" s="153">
        <f>IF(AND(G45&lt;&gt;0,I45&lt;&gt;0)=FALSE,0,data!$C$43)</f>
        <v>0</v>
      </c>
      <c r="K45" s="139">
        <f t="shared" si="1"/>
        <v>0</v>
      </c>
      <c r="L45" s="15"/>
    </row>
    <row r="46" spans="1:12" s="10" customFormat="1" ht="27.95" customHeight="1" x14ac:dyDescent="0.25">
      <c r="A46" s="5"/>
      <c r="B46" s="102" t="s">
        <v>220</v>
      </c>
      <c r="C46" s="99"/>
      <c r="D46" s="104">
        <f t="shared" si="4"/>
        <v>0</v>
      </c>
      <c r="E46" s="107"/>
      <c r="F46" s="88" t="s">
        <v>55</v>
      </c>
      <c r="G46" s="150">
        <f>(IF($D46=1,IF($C46&lt;15,VLOOKUP(F46,data!$B$3:$E$32,2,0),VLOOKUP(F46,data!$B$3:$E$32,3,0)),0))*C46</f>
        <v>0</v>
      </c>
      <c r="H46" s="109" t="s">
        <v>55</v>
      </c>
      <c r="I46" s="148">
        <f>IF($D46=1,VLOOKUP(H46,data!$B$35:$D$39,2,0),0)</f>
        <v>0</v>
      </c>
      <c r="J46" s="153">
        <f>IF(AND(G46&lt;&gt;0,I46&lt;&gt;0)=FALSE,0,data!$C$43)</f>
        <v>0</v>
      </c>
      <c r="K46" s="139">
        <f t="shared" si="1"/>
        <v>0</v>
      </c>
      <c r="L46" s="15"/>
    </row>
    <row r="47" spans="1:12" s="10" customFormat="1" ht="27.95" customHeight="1" x14ac:dyDescent="0.25">
      <c r="A47" s="6"/>
      <c r="B47" s="101" t="s">
        <v>221</v>
      </c>
      <c r="C47" s="99"/>
      <c r="D47" s="104">
        <f t="shared" si="4"/>
        <v>0</v>
      </c>
      <c r="E47" s="107"/>
      <c r="F47" s="88" t="s">
        <v>55</v>
      </c>
      <c r="G47" s="150">
        <f>(IF($D47=1,IF($C47&lt;15,VLOOKUP(F47,data!$B$3:$E$32,2,0),VLOOKUP(F47,data!$B$3:$E$32,3,0)),0))*C47</f>
        <v>0</v>
      </c>
      <c r="H47" s="109" t="s">
        <v>55</v>
      </c>
      <c r="I47" s="148">
        <f>IF($D47=1,VLOOKUP(H47,data!$B$35:$D$39,2,0),0)</f>
        <v>0</v>
      </c>
      <c r="J47" s="153">
        <f>IF(AND(G47&lt;&gt;0,I47&lt;&gt;0)=FALSE,0,data!$C$43)</f>
        <v>0</v>
      </c>
      <c r="K47" s="139">
        <f t="shared" si="1"/>
        <v>0</v>
      </c>
      <c r="L47" s="15"/>
    </row>
    <row r="48" spans="1:12" s="10" customFormat="1" ht="27.95" customHeight="1" x14ac:dyDescent="0.25">
      <c r="A48" s="6"/>
      <c r="B48" s="102" t="s">
        <v>222</v>
      </c>
      <c r="C48" s="99"/>
      <c r="D48" s="104">
        <f t="shared" si="4"/>
        <v>0</v>
      </c>
      <c r="E48" s="107"/>
      <c r="F48" s="88" t="s">
        <v>55</v>
      </c>
      <c r="G48" s="150">
        <f>(IF($D48=1,IF($C48&lt;15,VLOOKUP(F48,data!$B$3:$E$32,2,0),VLOOKUP(F48,data!$B$3:$E$32,3,0)),0))*C48</f>
        <v>0</v>
      </c>
      <c r="H48" s="109" t="s">
        <v>55</v>
      </c>
      <c r="I48" s="148">
        <f>IF($D48=1,VLOOKUP(H48,data!$B$35:$D$39,2,0),0)</f>
        <v>0</v>
      </c>
      <c r="J48" s="153">
        <f>IF(AND(G48&lt;&gt;0,I48&lt;&gt;0)=FALSE,0,data!$C$43)</f>
        <v>0</v>
      </c>
      <c r="K48" s="139">
        <f t="shared" si="1"/>
        <v>0</v>
      </c>
      <c r="L48" s="15"/>
    </row>
    <row r="49" spans="1:12" s="10" customFormat="1" ht="27.95" customHeight="1" x14ac:dyDescent="0.25">
      <c r="A49" s="5"/>
      <c r="B49" s="101" t="s">
        <v>223</v>
      </c>
      <c r="C49" s="99"/>
      <c r="D49" s="104">
        <f t="shared" si="4"/>
        <v>0</v>
      </c>
      <c r="E49" s="107"/>
      <c r="F49" s="88" t="s">
        <v>55</v>
      </c>
      <c r="G49" s="150">
        <f>(IF($D49=1,IF($C49&lt;15,VLOOKUP(F49,data!$B$3:$E$32,2,0),VLOOKUP(F49,data!$B$3:$E$32,3,0)),0))*C49</f>
        <v>0</v>
      </c>
      <c r="H49" s="109" t="s">
        <v>55</v>
      </c>
      <c r="I49" s="148">
        <f>IF($D49=1,VLOOKUP(H49,data!$B$35:$D$39,2,0),0)</f>
        <v>0</v>
      </c>
      <c r="J49" s="153">
        <f>IF(AND(G49&lt;&gt;0,I49&lt;&gt;0)=FALSE,0,data!$C$43)</f>
        <v>0</v>
      </c>
      <c r="K49" s="139">
        <f t="shared" si="1"/>
        <v>0</v>
      </c>
      <c r="L49" s="15"/>
    </row>
    <row r="50" spans="1:12" s="10" customFormat="1" ht="27.95" customHeight="1" x14ac:dyDescent="0.25">
      <c r="A50" s="5"/>
      <c r="B50" s="102" t="s">
        <v>224</v>
      </c>
      <c r="C50" s="99"/>
      <c r="D50" s="104">
        <f t="shared" si="4"/>
        <v>0</v>
      </c>
      <c r="E50" s="107"/>
      <c r="F50" s="88" t="s">
        <v>55</v>
      </c>
      <c r="G50" s="150">
        <f>(IF($D50=1,IF($C50&lt;15,VLOOKUP(F50,data!$B$3:$E$32,2,0),VLOOKUP(F50,data!$B$3:$E$32,3,0)),0))*C50</f>
        <v>0</v>
      </c>
      <c r="H50" s="109" t="s">
        <v>55</v>
      </c>
      <c r="I50" s="148">
        <f>IF($D50=1,VLOOKUP(H50,data!$B$35:$D$39,2,0),0)</f>
        <v>0</v>
      </c>
      <c r="J50" s="153">
        <f>IF(AND(G50&lt;&gt;0,I50&lt;&gt;0)=FALSE,0,data!$C$43)</f>
        <v>0</v>
      </c>
      <c r="K50" s="139">
        <f t="shared" si="1"/>
        <v>0</v>
      </c>
      <c r="L50" s="15"/>
    </row>
    <row r="51" spans="1:12" s="10" customFormat="1" ht="27.95" customHeight="1" x14ac:dyDescent="0.25">
      <c r="A51" s="5"/>
      <c r="B51" s="101" t="s">
        <v>225</v>
      </c>
      <c r="C51" s="99"/>
      <c r="D51" s="104">
        <f t="shared" si="4"/>
        <v>0</v>
      </c>
      <c r="E51" s="107"/>
      <c r="F51" s="88" t="s">
        <v>55</v>
      </c>
      <c r="G51" s="150">
        <f>(IF($D51=1,IF($C51&lt;15,VLOOKUP(F51,data!$B$3:$E$32,2,0),VLOOKUP(F51,data!$B$3:$E$32,3,0)),0))*C51</f>
        <v>0</v>
      </c>
      <c r="H51" s="109" t="s">
        <v>55</v>
      </c>
      <c r="I51" s="148">
        <f>IF($D51=1,VLOOKUP(H51,data!$B$35:$D$39,2,0),0)</f>
        <v>0</v>
      </c>
      <c r="J51" s="153">
        <f>IF(AND(G51&lt;&gt;0,I51&lt;&gt;0)=FALSE,0,data!$C$43)</f>
        <v>0</v>
      </c>
      <c r="K51" s="139">
        <f t="shared" si="1"/>
        <v>0</v>
      </c>
      <c r="L51" s="15"/>
    </row>
    <row r="52" spans="1:12" s="10" customFormat="1" ht="27.95" customHeight="1" x14ac:dyDescent="0.25">
      <c r="A52" s="5"/>
      <c r="B52" s="102" t="s">
        <v>226</v>
      </c>
      <c r="C52" s="99"/>
      <c r="D52" s="104">
        <f t="shared" si="4"/>
        <v>0</v>
      </c>
      <c r="E52" s="107"/>
      <c r="F52" s="88" t="s">
        <v>55</v>
      </c>
      <c r="G52" s="150">
        <f>(IF($D52=1,IF($C52&lt;15,VLOOKUP(F52,data!$B$3:$E$32,2,0),VLOOKUP(F52,data!$B$3:$E$32,3,0)),0))*C52</f>
        <v>0</v>
      </c>
      <c r="H52" s="109" t="s">
        <v>55</v>
      </c>
      <c r="I52" s="148">
        <f>IF($D52=1,VLOOKUP(H52,data!$B$35:$D$39,2,0),0)</f>
        <v>0</v>
      </c>
      <c r="J52" s="153">
        <f>IF(AND(G52&lt;&gt;0,I52&lt;&gt;0)=FALSE,0,data!$C$43)</f>
        <v>0</v>
      </c>
      <c r="K52" s="139">
        <f t="shared" si="1"/>
        <v>0</v>
      </c>
      <c r="L52" s="15"/>
    </row>
    <row r="53" spans="1:12" s="10" customFormat="1" ht="27.95" customHeight="1" x14ac:dyDescent="0.25">
      <c r="A53" s="5"/>
      <c r="B53" s="101" t="s">
        <v>227</v>
      </c>
      <c r="C53" s="99"/>
      <c r="D53" s="104">
        <f t="shared" si="4"/>
        <v>0</v>
      </c>
      <c r="E53" s="107"/>
      <c r="F53" s="88" t="s">
        <v>55</v>
      </c>
      <c r="G53" s="150">
        <f>(IF($D53=1,IF($C53&lt;15,VLOOKUP(F53,data!$B$3:$E$32,2,0),VLOOKUP(F53,data!$B$3:$E$32,3,0)),0))*C53</f>
        <v>0</v>
      </c>
      <c r="H53" s="109" t="s">
        <v>55</v>
      </c>
      <c r="I53" s="148">
        <f>IF($D53=1,VLOOKUP(H53,data!$B$35:$D$39,2,0),0)</f>
        <v>0</v>
      </c>
      <c r="J53" s="153">
        <f>IF(AND(G53&lt;&gt;0,I53&lt;&gt;0)=FALSE,0,data!$C$43)</f>
        <v>0</v>
      </c>
      <c r="K53" s="139">
        <f t="shared" si="1"/>
        <v>0</v>
      </c>
      <c r="L53" s="15"/>
    </row>
    <row r="54" spans="1:12" s="10" customFormat="1" ht="27.95" customHeight="1" x14ac:dyDescent="0.25">
      <c r="A54" s="5"/>
      <c r="B54" s="102" t="s">
        <v>228</v>
      </c>
      <c r="C54" s="99"/>
      <c r="D54" s="104">
        <f t="shared" si="4"/>
        <v>0</v>
      </c>
      <c r="E54" s="107"/>
      <c r="F54" s="88" t="s">
        <v>55</v>
      </c>
      <c r="G54" s="150">
        <f>(IF($D54=1,IF($C54&lt;15,VLOOKUP(F54,data!$B$3:$E$32,2,0),VLOOKUP(F54,data!$B$3:$E$32,3,0)),0))*C54</f>
        <v>0</v>
      </c>
      <c r="H54" s="109" t="s">
        <v>55</v>
      </c>
      <c r="I54" s="148">
        <f>IF($D54=1,VLOOKUP(H54,data!$B$35:$D$39,2,0),0)</f>
        <v>0</v>
      </c>
      <c r="J54" s="153">
        <f>IF(AND(G54&lt;&gt;0,I54&lt;&gt;0)=FALSE,0,data!$C$43)</f>
        <v>0</v>
      </c>
      <c r="K54" s="139">
        <f t="shared" si="1"/>
        <v>0</v>
      </c>
      <c r="L54" s="15"/>
    </row>
    <row r="55" spans="1:12" s="10" customFormat="1" ht="27.95" customHeight="1" x14ac:dyDescent="0.25">
      <c r="A55" s="6"/>
      <c r="B55" s="101" t="s">
        <v>229</v>
      </c>
      <c r="C55" s="99"/>
      <c r="D55" s="104">
        <f t="shared" si="4"/>
        <v>0</v>
      </c>
      <c r="E55" s="107"/>
      <c r="F55" s="88" t="s">
        <v>55</v>
      </c>
      <c r="G55" s="150">
        <f>(IF($D55=1,IF($C55&lt;15,VLOOKUP(F55,data!$B$3:$E$32,2,0),VLOOKUP(F55,data!$B$3:$E$32,3,0)),0))*C55</f>
        <v>0</v>
      </c>
      <c r="H55" s="109" t="s">
        <v>55</v>
      </c>
      <c r="I55" s="148">
        <f>IF($D55=1,VLOOKUP(H55,data!$B$35:$D$39,2,0),0)</f>
        <v>0</v>
      </c>
      <c r="J55" s="153">
        <f>IF(AND(G55&lt;&gt;0,I55&lt;&gt;0)=FALSE,0,data!$C$43)</f>
        <v>0</v>
      </c>
      <c r="K55" s="139">
        <f t="shared" si="1"/>
        <v>0</v>
      </c>
      <c r="L55" s="15"/>
    </row>
    <row r="56" spans="1:12" s="10" customFormat="1" ht="27.95" customHeight="1" x14ac:dyDescent="0.25">
      <c r="A56" s="6"/>
      <c r="B56" s="102" t="s">
        <v>230</v>
      </c>
      <c r="C56" s="99"/>
      <c r="D56" s="104">
        <f t="shared" si="4"/>
        <v>0</v>
      </c>
      <c r="E56" s="107"/>
      <c r="F56" s="88" t="s">
        <v>55</v>
      </c>
      <c r="G56" s="150">
        <f>(IF($D56=1,IF($C56&lt;15,VLOOKUP(F56,data!$B$3:$E$32,2,0),VLOOKUP(F56,data!$B$3:$E$32,3,0)),0))*C56</f>
        <v>0</v>
      </c>
      <c r="H56" s="109" t="s">
        <v>55</v>
      </c>
      <c r="I56" s="148">
        <f>IF($D56=1,VLOOKUP(H56,data!$B$35:$D$39,2,0),0)</f>
        <v>0</v>
      </c>
      <c r="J56" s="153">
        <f>IF(AND(G56&lt;&gt;0,I56&lt;&gt;0)=FALSE,0,data!$C$43)</f>
        <v>0</v>
      </c>
      <c r="K56" s="139">
        <f t="shared" si="1"/>
        <v>0</v>
      </c>
      <c r="L56" s="15"/>
    </row>
    <row r="57" spans="1:12" s="10" customFormat="1" ht="27.95" customHeight="1" x14ac:dyDescent="0.25">
      <c r="A57" s="5"/>
      <c r="B57" s="101" t="s">
        <v>231</v>
      </c>
      <c r="C57" s="99"/>
      <c r="D57" s="104">
        <f t="shared" si="4"/>
        <v>0</v>
      </c>
      <c r="E57" s="107"/>
      <c r="F57" s="88" t="s">
        <v>55</v>
      </c>
      <c r="G57" s="150">
        <f>(IF($D57=1,IF($C57&lt;15,VLOOKUP(F57,data!$B$3:$E$32,2,0),VLOOKUP(F57,data!$B$3:$E$32,3,0)),0))*C57</f>
        <v>0</v>
      </c>
      <c r="H57" s="109" t="s">
        <v>55</v>
      </c>
      <c r="I57" s="148">
        <f>IF($D57=1,VLOOKUP(H57,data!$B$35:$D$39,2,0),0)</f>
        <v>0</v>
      </c>
      <c r="J57" s="153">
        <f>IF(AND(G57&lt;&gt;0,I57&lt;&gt;0)=FALSE,0,data!$C$43)</f>
        <v>0</v>
      </c>
      <c r="K57" s="139">
        <f t="shared" si="1"/>
        <v>0</v>
      </c>
      <c r="L57" s="15"/>
    </row>
    <row r="58" spans="1:12" s="10" customFormat="1" ht="27.95" customHeight="1" x14ac:dyDescent="0.25">
      <c r="A58" s="5"/>
      <c r="B58" s="102" t="s">
        <v>232</v>
      </c>
      <c r="C58" s="99"/>
      <c r="D58" s="104">
        <f t="shared" si="4"/>
        <v>0</v>
      </c>
      <c r="E58" s="107"/>
      <c r="F58" s="88" t="s">
        <v>55</v>
      </c>
      <c r="G58" s="150">
        <f>(IF($D58=1,IF($C58&lt;15,VLOOKUP(F58,data!$B$3:$E$32,2,0),VLOOKUP(F58,data!$B$3:$E$32,3,0)),0))*C58</f>
        <v>0</v>
      </c>
      <c r="H58" s="109" t="s">
        <v>55</v>
      </c>
      <c r="I58" s="148">
        <f>IF($D58=1,VLOOKUP(H58,data!$B$35:$D$39,2,0),0)</f>
        <v>0</v>
      </c>
      <c r="J58" s="153">
        <f>IF(AND(G58&lt;&gt;0,I58&lt;&gt;0)=FALSE,0,data!$C$43)</f>
        <v>0</v>
      </c>
      <c r="K58" s="139">
        <f t="shared" si="1"/>
        <v>0</v>
      </c>
      <c r="L58" s="15"/>
    </row>
    <row r="59" spans="1:12" s="10" customFormat="1" ht="27.95" customHeight="1" x14ac:dyDescent="0.25">
      <c r="A59" s="5"/>
      <c r="B59" s="101" t="s">
        <v>233</v>
      </c>
      <c r="C59" s="99"/>
      <c r="D59" s="104">
        <f t="shared" si="4"/>
        <v>0</v>
      </c>
      <c r="E59" s="107"/>
      <c r="F59" s="88" t="s">
        <v>55</v>
      </c>
      <c r="G59" s="150">
        <f>(IF($D59=1,IF($C59&lt;15,VLOOKUP(F59,data!$B$3:$E$32,2,0),VLOOKUP(F59,data!$B$3:$E$32,3,0)),0))*C59</f>
        <v>0</v>
      </c>
      <c r="H59" s="109" t="s">
        <v>55</v>
      </c>
      <c r="I59" s="148">
        <f>IF($D59=1,VLOOKUP(H59,data!$B$35:$D$39,2,0),0)</f>
        <v>0</v>
      </c>
      <c r="J59" s="153">
        <f>IF(AND(G59&lt;&gt;0,I59&lt;&gt;0)=FALSE,0,data!$C$43)</f>
        <v>0</v>
      </c>
      <c r="K59" s="139">
        <f t="shared" si="1"/>
        <v>0</v>
      </c>
      <c r="L59" s="15"/>
    </row>
    <row r="60" spans="1:12" s="10" customFormat="1" ht="27.95" customHeight="1" x14ac:dyDescent="0.25">
      <c r="A60" s="5"/>
      <c r="B60" s="102" t="s">
        <v>234</v>
      </c>
      <c r="C60" s="99"/>
      <c r="D60" s="104">
        <f t="shared" si="4"/>
        <v>0</v>
      </c>
      <c r="E60" s="107"/>
      <c r="F60" s="88" t="s">
        <v>55</v>
      </c>
      <c r="G60" s="150">
        <f>(IF($D60=1,IF($C60&lt;15,VLOOKUP(F60,data!$B$3:$E$32,2,0),VLOOKUP(F60,data!$B$3:$E$32,3,0)),0))*C60</f>
        <v>0</v>
      </c>
      <c r="H60" s="109" t="s">
        <v>55</v>
      </c>
      <c r="I60" s="148">
        <f>IF($D60=1,VLOOKUP(H60,data!$B$35:$D$39,2,0),0)</f>
        <v>0</v>
      </c>
      <c r="J60" s="153">
        <f>IF(AND(G60&lt;&gt;0,I60&lt;&gt;0)=FALSE,0,data!$C$43)</f>
        <v>0</v>
      </c>
      <c r="K60" s="139">
        <f t="shared" si="1"/>
        <v>0</v>
      </c>
      <c r="L60" s="15"/>
    </row>
    <row r="61" spans="1:12" s="10" customFormat="1" ht="27.95" customHeight="1" x14ac:dyDescent="0.25">
      <c r="A61" s="5"/>
      <c r="B61" s="101" t="s">
        <v>235</v>
      </c>
      <c r="C61" s="99"/>
      <c r="D61" s="104">
        <f t="shared" si="4"/>
        <v>0</v>
      </c>
      <c r="E61" s="107"/>
      <c r="F61" s="88" t="s">
        <v>55</v>
      </c>
      <c r="G61" s="150">
        <f>(IF($D61=1,IF($C61&lt;15,VLOOKUP(F61,data!$B$3:$E$32,2,0),VLOOKUP(F61,data!$B$3:$E$32,3,0)),0))*C61</f>
        <v>0</v>
      </c>
      <c r="H61" s="109" t="s">
        <v>55</v>
      </c>
      <c r="I61" s="148">
        <f>IF($D61=1,VLOOKUP(H61,data!$B$35:$D$39,2,0),0)</f>
        <v>0</v>
      </c>
      <c r="J61" s="153">
        <f>IF(AND(G61&lt;&gt;0,I61&lt;&gt;0)=FALSE,0,data!$C$43)</f>
        <v>0</v>
      </c>
      <c r="K61" s="139">
        <f t="shared" si="1"/>
        <v>0</v>
      </c>
      <c r="L61" s="15"/>
    </row>
    <row r="62" spans="1:12" s="10" customFormat="1" ht="27.95" customHeight="1" x14ac:dyDescent="0.25">
      <c r="A62" s="5"/>
      <c r="B62" s="102" t="s">
        <v>236</v>
      </c>
      <c r="C62" s="99"/>
      <c r="D62" s="104">
        <f t="shared" si="4"/>
        <v>0</v>
      </c>
      <c r="E62" s="107"/>
      <c r="F62" s="88" t="s">
        <v>55</v>
      </c>
      <c r="G62" s="150">
        <f>(IF($D62=1,IF($C62&lt;15,VLOOKUP(F62,data!$B$3:$E$32,2,0),VLOOKUP(F62,data!$B$3:$E$32,3,0)),0))*C62</f>
        <v>0</v>
      </c>
      <c r="H62" s="109" t="s">
        <v>55</v>
      </c>
      <c r="I62" s="148">
        <f>IF($D62=1,VLOOKUP(H62,data!$B$35:$D$39,2,0),0)</f>
        <v>0</v>
      </c>
      <c r="J62" s="153">
        <f>IF(AND(G62&lt;&gt;0,I62&lt;&gt;0)=FALSE,0,data!$C$43)</f>
        <v>0</v>
      </c>
      <c r="K62" s="139">
        <f t="shared" si="1"/>
        <v>0</v>
      </c>
      <c r="L62" s="15"/>
    </row>
    <row r="63" spans="1:12" s="10" customFormat="1" ht="27.95" customHeight="1" x14ac:dyDescent="0.25">
      <c r="A63" s="6"/>
      <c r="B63" s="101" t="s">
        <v>237</v>
      </c>
      <c r="C63" s="99"/>
      <c r="D63" s="104">
        <f t="shared" si="4"/>
        <v>0</v>
      </c>
      <c r="E63" s="107"/>
      <c r="F63" s="88" t="s">
        <v>55</v>
      </c>
      <c r="G63" s="150">
        <f>(IF($D63=1,IF($C63&lt;15,VLOOKUP(F63,data!$B$3:$E$32,2,0),VLOOKUP(F63,data!$B$3:$E$32,3,0)),0))*C63</f>
        <v>0</v>
      </c>
      <c r="H63" s="109" t="s">
        <v>55</v>
      </c>
      <c r="I63" s="148">
        <f>IF($D63=1,VLOOKUP(H63,data!$B$35:$D$39,2,0),0)</f>
        <v>0</v>
      </c>
      <c r="J63" s="153">
        <f>IF(AND(G63&lt;&gt;0,I63&lt;&gt;0)=FALSE,0,data!$C$43)</f>
        <v>0</v>
      </c>
      <c r="K63" s="139">
        <f t="shared" si="1"/>
        <v>0</v>
      </c>
      <c r="L63" s="15"/>
    </row>
    <row r="64" spans="1:12" s="10" customFormat="1" ht="27.95" customHeight="1" x14ac:dyDescent="0.25">
      <c r="A64" s="6"/>
      <c r="B64" s="102" t="s">
        <v>238</v>
      </c>
      <c r="C64" s="99"/>
      <c r="D64" s="104">
        <f t="shared" si="4"/>
        <v>0</v>
      </c>
      <c r="E64" s="107"/>
      <c r="F64" s="88" t="s">
        <v>55</v>
      </c>
      <c r="G64" s="150">
        <f>(IF($D64=1,IF($C64&lt;15,VLOOKUP(F64,data!$B$3:$E$32,2,0),VLOOKUP(F64,data!$B$3:$E$32,3,0)),0))*C64</f>
        <v>0</v>
      </c>
      <c r="H64" s="109" t="s">
        <v>55</v>
      </c>
      <c r="I64" s="148">
        <f>IF($D64=1,VLOOKUP(H64,data!$B$35:$D$39,2,0),0)</f>
        <v>0</v>
      </c>
      <c r="J64" s="153">
        <f>IF(AND(G64&lt;&gt;0,I64&lt;&gt;0)=FALSE,0,data!$C$43)</f>
        <v>0</v>
      </c>
      <c r="K64" s="139">
        <f t="shared" si="1"/>
        <v>0</v>
      </c>
      <c r="L64" s="15"/>
    </row>
    <row r="65" spans="1:12" s="10" customFormat="1" ht="27.95" customHeight="1" x14ac:dyDescent="0.25">
      <c r="A65" s="5"/>
      <c r="B65" s="101" t="s">
        <v>239</v>
      </c>
      <c r="C65" s="99"/>
      <c r="D65" s="104">
        <f t="shared" si="4"/>
        <v>0</v>
      </c>
      <c r="E65" s="107"/>
      <c r="F65" s="88" t="s">
        <v>55</v>
      </c>
      <c r="G65" s="150">
        <f>(IF($D65=1,IF($C65&lt;15,VLOOKUP(F65,data!$B$3:$E$32,2,0),VLOOKUP(F65,data!$B$3:$E$32,3,0)),0))*C65</f>
        <v>0</v>
      </c>
      <c r="H65" s="109" t="s">
        <v>55</v>
      </c>
      <c r="I65" s="148">
        <f>IF($D65=1,VLOOKUP(H65,data!$B$35:$D$39,2,0),0)</f>
        <v>0</v>
      </c>
      <c r="J65" s="153">
        <f>IF(AND(G65&lt;&gt;0,I65&lt;&gt;0)=FALSE,0,data!$C$43)</f>
        <v>0</v>
      </c>
      <c r="K65" s="139">
        <f t="shared" si="1"/>
        <v>0</v>
      </c>
      <c r="L65" s="15"/>
    </row>
    <row r="66" spans="1:12" s="10" customFormat="1" ht="27.95" customHeight="1" x14ac:dyDescent="0.25">
      <c r="A66" s="5"/>
      <c r="B66" s="102" t="s">
        <v>240</v>
      </c>
      <c r="C66" s="99"/>
      <c r="D66" s="104">
        <f t="shared" si="4"/>
        <v>0</v>
      </c>
      <c r="E66" s="107"/>
      <c r="F66" s="88" t="s">
        <v>55</v>
      </c>
      <c r="G66" s="150">
        <f>(IF($D66=1,IF($C66&lt;15,VLOOKUP(F66,data!$B$3:$E$32,2,0),VLOOKUP(F66,data!$B$3:$E$32,3,0)),0))*C66</f>
        <v>0</v>
      </c>
      <c r="H66" s="109" t="s">
        <v>55</v>
      </c>
      <c r="I66" s="148">
        <f>IF($D66=1,VLOOKUP(H66,data!$B$35:$D$39,2,0),0)</f>
        <v>0</v>
      </c>
      <c r="J66" s="153">
        <f>IF(AND(G66&lt;&gt;0,I66&lt;&gt;0)=FALSE,0,data!$C$43)</f>
        <v>0</v>
      </c>
      <c r="K66" s="139">
        <f t="shared" si="1"/>
        <v>0</v>
      </c>
      <c r="L66" s="15"/>
    </row>
    <row r="67" spans="1:12" s="10" customFormat="1" ht="27.95" customHeight="1" x14ac:dyDescent="0.25">
      <c r="A67" s="5"/>
      <c r="B67" s="101" t="s">
        <v>241</v>
      </c>
      <c r="C67" s="99"/>
      <c r="D67" s="104">
        <f t="shared" si="4"/>
        <v>0</v>
      </c>
      <c r="E67" s="107"/>
      <c r="F67" s="88" t="s">
        <v>55</v>
      </c>
      <c r="G67" s="150">
        <f>(IF($D67=1,IF($C67&lt;15,VLOOKUP(F67,data!$B$3:$E$32,2,0),VLOOKUP(F67,data!$B$3:$E$32,3,0)),0))*C67</f>
        <v>0</v>
      </c>
      <c r="H67" s="109" t="s">
        <v>55</v>
      </c>
      <c r="I67" s="148">
        <f>IF($D67=1,VLOOKUP(H67,data!$B$35:$D$39,2,0),0)</f>
        <v>0</v>
      </c>
      <c r="J67" s="153">
        <f>IF(AND(G67&lt;&gt;0,I67&lt;&gt;0)=FALSE,0,data!$C$43)</f>
        <v>0</v>
      </c>
      <c r="K67" s="139">
        <f t="shared" si="1"/>
        <v>0</v>
      </c>
      <c r="L67" s="15"/>
    </row>
    <row r="68" spans="1:12" s="10" customFormat="1" ht="27.95" customHeight="1" x14ac:dyDescent="0.25">
      <c r="A68" s="5"/>
      <c r="B68" s="102" t="s">
        <v>242</v>
      </c>
      <c r="C68" s="99"/>
      <c r="D68" s="104">
        <f t="shared" si="4"/>
        <v>0</v>
      </c>
      <c r="E68" s="107"/>
      <c r="F68" s="88" t="s">
        <v>55</v>
      </c>
      <c r="G68" s="150">
        <f>(IF($D68=1,IF($C68&lt;15,VLOOKUP(F68,data!$B$3:$E$32,2,0),VLOOKUP(F68,data!$B$3:$E$32,3,0)),0))*C68</f>
        <v>0</v>
      </c>
      <c r="H68" s="109" t="s">
        <v>55</v>
      </c>
      <c r="I68" s="148">
        <f>IF($D68=1,VLOOKUP(H68,data!$B$35:$D$39,2,0),0)</f>
        <v>0</v>
      </c>
      <c r="J68" s="153">
        <f>IF(AND(G68&lt;&gt;0,I68&lt;&gt;0)=FALSE,0,data!$C$43)</f>
        <v>0</v>
      </c>
      <c r="K68" s="139">
        <f t="shared" si="1"/>
        <v>0</v>
      </c>
      <c r="L68" s="15"/>
    </row>
    <row r="69" spans="1:12" s="10" customFormat="1" ht="27.95" customHeight="1" x14ac:dyDescent="0.25">
      <c r="A69" s="5"/>
      <c r="B69" s="101" t="s">
        <v>243</v>
      </c>
      <c r="C69" s="99"/>
      <c r="D69" s="104">
        <f t="shared" si="4"/>
        <v>0</v>
      </c>
      <c r="E69" s="107"/>
      <c r="F69" s="88" t="s">
        <v>55</v>
      </c>
      <c r="G69" s="150">
        <f>(IF($D69=1,IF($C69&lt;15,VLOOKUP(F69,data!$B$3:$E$32,2,0),VLOOKUP(F69,data!$B$3:$E$32,3,0)),0))*C69</f>
        <v>0</v>
      </c>
      <c r="H69" s="109" t="s">
        <v>55</v>
      </c>
      <c r="I69" s="148">
        <f>IF($D69=1,VLOOKUP(H69,data!$B$35:$D$39,2,0),0)</f>
        <v>0</v>
      </c>
      <c r="J69" s="153">
        <f>IF(AND(G69&lt;&gt;0,I69&lt;&gt;0)=FALSE,0,data!$C$43)</f>
        <v>0</v>
      </c>
      <c r="K69" s="139">
        <f t="shared" si="1"/>
        <v>0</v>
      </c>
      <c r="L69" s="15"/>
    </row>
    <row r="70" spans="1:12" s="10" customFormat="1" ht="27.95" customHeight="1" x14ac:dyDescent="0.25">
      <c r="A70" s="5"/>
      <c r="B70" s="102" t="s">
        <v>244</v>
      </c>
      <c r="C70" s="99"/>
      <c r="D70" s="104">
        <f t="shared" si="3"/>
        <v>0</v>
      </c>
      <c r="E70" s="107"/>
      <c r="F70" s="88" t="s">
        <v>55</v>
      </c>
      <c r="G70" s="150">
        <f>(IF($D70=1,IF($C70&lt;15,VLOOKUP(F70,data!$B$3:$E$32,2,0),VLOOKUP(F70,data!$B$3:$E$32,3,0)),0))*C70</f>
        <v>0</v>
      </c>
      <c r="H70" s="109" t="s">
        <v>55</v>
      </c>
      <c r="I70" s="148">
        <f>IF($D70=1,VLOOKUP(H70,data!$B$35:$D$39,2,0),0)</f>
        <v>0</v>
      </c>
      <c r="J70" s="153">
        <f>IF(AND(G70&lt;&gt;0,I70&lt;&gt;0)=FALSE,0,data!$C$43)</f>
        <v>0</v>
      </c>
      <c r="K70" s="139">
        <f t="shared" si="1"/>
        <v>0</v>
      </c>
      <c r="L70" s="15"/>
    </row>
    <row r="71" spans="1:12" s="10" customFormat="1" ht="27.95" customHeight="1" x14ac:dyDescent="0.25">
      <c r="A71" s="6"/>
      <c r="B71" s="101" t="s">
        <v>245</v>
      </c>
      <c r="C71" s="99"/>
      <c r="D71" s="104">
        <f t="shared" si="3"/>
        <v>0</v>
      </c>
      <c r="E71" s="107"/>
      <c r="F71" s="88" t="s">
        <v>55</v>
      </c>
      <c r="G71" s="150">
        <f>(IF($D71=1,IF($C71&lt;15,VLOOKUP(F71,data!$B$3:$E$32,2,0),VLOOKUP(F71,data!$B$3:$E$32,3,0)),0))*C71</f>
        <v>0</v>
      </c>
      <c r="H71" s="109" t="s">
        <v>55</v>
      </c>
      <c r="I71" s="148">
        <f>IF($D71=1,VLOOKUP(H71,data!$B$35:$D$39,2,0),0)</f>
        <v>0</v>
      </c>
      <c r="J71" s="153">
        <f>IF(AND(G71&lt;&gt;0,I71&lt;&gt;0)=FALSE,0,data!$C$43)</f>
        <v>0</v>
      </c>
      <c r="K71" s="139">
        <f t="shared" si="1"/>
        <v>0</v>
      </c>
      <c r="L71" s="15"/>
    </row>
    <row r="72" spans="1:12" s="10" customFormat="1" ht="27.95" customHeight="1" x14ac:dyDescent="0.25">
      <c r="A72" s="6"/>
      <c r="B72" s="102" t="s">
        <v>246</v>
      </c>
      <c r="C72" s="99"/>
      <c r="D72" s="104">
        <f t="shared" si="3"/>
        <v>0</v>
      </c>
      <c r="E72" s="107"/>
      <c r="F72" s="88" t="s">
        <v>55</v>
      </c>
      <c r="G72" s="150">
        <f>(IF($D72=1,IF($C72&lt;15,VLOOKUP(F72,data!$B$3:$E$32,2,0),VLOOKUP(F72,data!$B$3:$E$32,3,0)),0))*C72</f>
        <v>0</v>
      </c>
      <c r="H72" s="109" t="s">
        <v>55</v>
      </c>
      <c r="I72" s="148">
        <f>IF($D72=1,VLOOKUP(H72,data!$B$35:$D$39,2,0),0)</f>
        <v>0</v>
      </c>
      <c r="J72" s="153">
        <f>IF(AND(G72&lt;&gt;0,I72&lt;&gt;0)=FALSE,0,data!$C$43)</f>
        <v>0</v>
      </c>
      <c r="K72" s="139">
        <f t="shared" ref="K72:K106" si="5">IF(AND(G72&lt;&gt;0,I72&lt;&gt;0)=FALSE,0,INT(E72+G72+I72+J72))</f>
        <v>0</v>
      </c>
      <c r="L72" s="15"/>
    </row>
    <row r="73" spans="1:12" s="10" customFormat="1" ht="27.95" customHeight="1" x14ac:dyDescent="0.25">
      <c r="A73" s="5"/>
      <c r="B73" s="101" t="s">
        <v>247</v>
      </c>
      <c r="C73" s="99"/>
      <c r="D73" s="104">
        <f t="shared" si="3"/>
        <v>0</v>
      </c>
      <c r="E73" s="107"/>
      <c r="F73" s="88" t="s">
        <v>55</v>
      </c>
      <c r="G73" s="150">
        <f>(IF($D73=1,IF($C73&lt;15,VLOOKUP(F73,data!$B$3:$E$32,2,0),VLOOKUP(F73,data!$B$3:$E$32,3,0)),0))*C73</f>
        <v>0</v>
      </c>
      <c r="H73" s="109" t="s">
        <v>55</v>
      </c>
      <c r="I73" s="148">
        <f>IF($D73=1,VLOOKUP(H73,data!$B$35:$D$39,2,0),0)</f>
        <v>0</v>
      </c>
      <c r="J73" s="153">
        <f>IF(AND(G73&lt;&gt;0,I73&lt;&gt;0)=FALSE,0,data!$C$43)</f>
        <v>0</v>
      </c>
      <c r="K73" s="139">
        <f t="shared" si="5"/>
        <v>0</v>
      </c>
      <c r="L73" s="15"/>
    </row>
    <row r="74" spans="1:12" s="10" customFormat="1" ht="27.95" customHeight="1" x14ac:dyDescent="0.25">
      <c r="A74" s="5"/>
      <c r="B74" s="102" t="s">
        <v>248</v>
      </c>
      <c r="C74" s="99"/>
      <c r="D74" s="104">
        <f t="shared" si="3"/>
        <v>0</v>
      </c>
      <c r="E74" s="107"/>
      <c r="F74" s="88" t="s">
        <v>55</v>
      </c>
      <c r="G74" s="150">
        <f>(IF($D74=1,IF($C74&lt;15,VLOOKUP(F74,data!$B$3:$E$32,2,0),VLOOKUP(F74,data!$B$3:$E$32,3,0)),0))*C74</f>
        <v>0</v>
      </c>
      <c r="H74" s="109" t="s">
        <v>55</v>
      </c>
      <c r="I74" s="148">
        <f>IF($D74=1,VLOOKUP(H74,data!$B$35:$D$39,2,0),0)</f>
        <v>0</v>
      </c>
      <c r="J74" s="153">
        <f>IF(AND(G74&lt;&gt;0,I74&lt;&gt;0)=FALSE,0,data!$C$43)</f>
        <v>0</v>
      </c>
      <c r="K74" s="139">
        <f t="shared" si="5"/>
        <v>0</v>
      </c>
      <c r="L74" s="15"/>
    </row>
    <row r="75" spans="1:12" s="10" customFormat="1" ht="27.95" customHeight="1" x14ac:dyDescent="0.25">
      <c r="A75" s="5"/>
      <c r="B75" s="101" t="s">
        <v>249</v>
      </c>
      <c r="C75" s="99"/>
      <c r="D75" s="104">
        <f t="shared" si="3"/>
        <v>0</v>
      </c>
      <c r="E75" s="107"/>
      <c r="F75" s="88" t="s">
        <v>55</v>
      </c>
      <c r="G75" s="150">
        <f>(IF($D75=1,IF($C75&lt;15,VLOOKUP(F75,data!$B$3:$E$32,2,0),VLOOKUP(F75,data!$B$3:$E$32,3,0)),0))*C75</f>
        <v>0</v>
      </c>
      <c r="H75" s="109" t="s">
        <v>55</v>
      </c>
      <c r="I75" s="148">
        <f>IF($D75=1,VLOOKUP(H75,data!$B$35:$D$39,2,0),0)</f>
        <v>0</v>
      </c>
      <c r="J75" s="153">
        <f>IF(AND(G75&lt;&gt;0,I75&lt;&gt;0)=FALSE,0,data!$C$43)</f>
        <v>0</v>
      </c>
      <c r="K75" s="139">
        <f t="shared" si="5"/>
        <v>0</v>
      </c>
      <c r="L75" s="15"/>
    </row>
    <row r="76" spans="1:12" s="10" customFormat="1" ht="27.95" customHeight="1" x14ac:dyDescent="0.25">
      <c r="A76" s="5"/>
      <c r="B76" s="102" t="s">
        <v>250</v>
      </c>
      <c r="C76" s="99"/>
      <c r="D76" s="104">
        <f t="shared" si="3"/>
        <v>0</v>
      </c>
      <c r="E76" s="107"/>
      <c r="F76" s="88" t="s">
        <v>55</v>
      </c>
      <c r="G76" s="150">
        <f>(IF($D76=1,IF($C76&lt;15,VLOOKUP(F76,data!$B$3:$E$32,2,0),VLOOKUP(F76,data!$B$3:$E$32,3,0)),0))*C76</f>
        <v>0</v>
      </c>
      <c r="H76" s="109" t="s">
        <v>55</v>
      </c>
      <c r="I76" s="148">
        <f>IF($D76=1,VLOOKUP(H76,data!$B$35:$D$39,2,0),0)</f>
        <v>0</v>
      </c>
      <c r="J76" s="153">
        <f>IF(AND(G76&lt;&gt;0,I76&lt;&gt;0)=FALSE,0,data!$C$43)</f>
        <v>0</v>
      </c>
      <c r="K76" s="139">
        <f t="shared" si="5"/>
        <v>0</v>
      </c>
      <c r="L76" s="15"/>
    </row>
    <row r="77" spans="1:12" s="10" customFormat="1" ht="27.95" customHeight="1" x14ac:dyDescent="0.25">
      <c r="A77" s="5"/>
      <c r="B77" s="101" t="s">
        <v>251</v>
      </c>
      <c r="C77" s="99"/>
      <c r="D77" s="104">
        <f t="shared" si="3"/>
        <v>0</v>
      </c>
      <c r="E77" s="107"/>
      <c r="F77" s="88" t="s">
        <v>55</v>
      </c>
      <c r="G77" s="150">
        <f>(IF($D77=1,IF($C77&lt;15,VLOOKUP(F77,data!$B$3:$E$32,2,0),VLOOKUP(F77,data!$B$3:$E$32,3,0)),0))*C77</f>
        <v>0</v>
      </c>
      <c r="H77" s="109" t="s">
        <v>55</v>
      </c>
      <c r="I77" s="148">
        <f>IF($D77=1,VLOOKUP(H77,data!$B$35:$D$39,2,0),0)</f>
        <v>0</v>
      </c>
      <c r="J77" s="153">
        <f>IF(AND(G77&lt;&gt;0,I77&lt;&gt;0)=FALSE,0,data!$C$43)</f>
        <v>0</v>
      </c>
      <c r="K77" s="139">
        <f t="shared" si="5"/>
        <v>0</v>
      </c>
      <c r="L77" s="15"/>
    </row>
    <row r="78" spans="1:12" s="10" customFormat="1" ht="27.95" customHeight="1" x14ac:dyDescent="0.25">
      <c r="A78" s="5"/>
      <c r="B78" s="102" t="s">
        <v>252</v>
      </c>
      <c r="C78" s="99"/>
      <c r="D78" s="104">
        <f t="shared" si="3"/>
        <v>0</v>
      </c>
      <c r="E78" s="107"/>
      <c r="F78" s="88" t="s">
        <v>55</v>
      </c>
      <c r="G78" s="150">
        <f>(IF($D78=1,IF($C78&lt;15,VLOOKUP(F78,data!$B$3:$E$32,2,0),VLOOKUP(F78,data!$B$3:$E$32,3,0)),0))*C78</f>
        <v>0</v>
      </c>
      <c r="H78" s="109" t="s">
        <v>55</v>
      </c>
      <c r="I78" s="148">
        <f>IF($D78=1,VLOOKUP(H78,data!$B$35:$D$39,2,0),0)</f>
        <v>0</v>
      </c>
      <c r="J78" s="153">
        <f>IF(AND(G78&lt;&gt;0,I78&lt;&gt;0)=FALSE,0,data!$C$43)</f>
        <v>0</v>
      </c>
      <c r="K78" s="139">
        <f t="shared" si="5"/>
        <v>0</v>
      </c>
      <c r="L78" s="15"/>
    </row>
    <row r="79" spans="1:12" s="10" customFormat="1" ht="27.95" customHeight="1" x14ac:dyDescent="0.25">
      <c r="A79" s="6"/>
      <c r="B79" s="101" t="s">
        <v>253</v>
      </c>
      <c r="C79" s="99"/>
      <c r="D79" s="104">
        <f t="shared" si="3"/>
        <v>0</v>
      </c>
      <c r="E79" s="107"/>
      <c r="F79" s="88" t="s">
        <v>55</v>
      </c>
      <c r="G79" s="150">
        <f>(IF($D79=1,IF($C79&lt;15,VLOOKUP(F79,data!$B$3:$E$32,2,0),VLOOKUP(F79,data!$B$3:$E$32,3,0)),0))*C79</f>
        <v>0</v>
      </c>
      <c r="H79" s="109" t="s">
        <v>55</v>
      </c>
      <c r="I79" s="148">
        <f>IF($D79=1,VLOOKUP(H79,data!$B$35:$D$39,2,0),0)</f>
        <v>0</v>
      </c>
      <c r="J79" s="153">
        <f>IF(AND(G79&lt;&gt;0,I79&lt;&gt;0)=FALSE,0,data!$C$43)</f>
        <v>0</v>
      </c>
      <c r="K79" s="139">
        <f t="shared" si="5"/>
        <v>0</v>
      </c>
      <c r="L79" s="15"/>
    </row>
    <row r="80" spans="1:12" s="10" customFormat="1" ht="27.95" customHeight="1" x14ac:dyDescent="0.25">
      <c r="A80" s="6"/>
      <c r="B80" s="102" t="s">
        <v>254</v>
      </c>
      <c r="C80" s="99"/>
      <c r="D80" s="104">
        <f t="shared" si="3"/>
        <v>0</v>
      </c>
      <c r="E80" s="107"/>
      <c r="F80" s="88" t="s">
        <v>55</v>
      </c>
      <c r="G80" s="150">
        <f>(IF($D80=1,IF($C80&lt;15,VLOOKUP(F80,data!$B$3:$E$32,2,0),VLOOKUP(F80,data!$B$3:$E$32,3,0)),0))*C80</f>
        <v>0</v>
      </c>
      <c r="H80" s="109" t="s">
        <v>55</v>
      </c>
      <c r="I80" s="148">
        <f>IF($D80=1,VLOOKUP(H80,data!$B$35:$D$39,2,0),0)</f>
        <v>0</v>
      </c>
      <c r="J80" s="153">
        <f>IF(AND(G80&lt;&gt;0,I80&lt;&gt;0)=FALSE,0,data!$C$43)</f>
        <v>0</v>
      </c>
      <c r="K80" s="139">
        <f t="shared" si="5"/>
        <v>0</v>
      </c>
      <c r="L80" s="15"/>
    </row>
    <row r="81" spans="1:12" s="10" customFormat="1" ht="27.95" customHeight="1" x14ac:dyDescent="0.25">
      <c r="A81" s="5"/>
      <c r="B81" s="101" t="s">
        <v>255</v>
      </c>
      <c r="C81" s="99"/>
      <c r="D81" s="104">
        <f t="shared" si="3"/>
        <v>0</v>
      </c>
      <c r="E81" s="107"/>
      <c r="F81" s="88" t="s">
        <v>55</v>
      </c>
      <c r="G81" s="150">
        <f>(IF($D81=1,IF($C81&lt;15,VLOOKUP(F81,data!$B$3:$E$32,2,0),VLOOKUP(F81,data!$B$3:$E$32,3,0)),0))*C81</f>
        <v>0</v>
      </c>
      <c r="H81" s="109" t="s">
        <v>55</v>
      </c>
      <c r="I81" s="148">
        <f>IF($D81=1,VLOOKUP(H81,data!$B$35:$D$39,2,0),0)</f>
        <v>0</v>
      </c>
      <c r="J81" s="153">
        <f>IF(AND(G81&lt;&gt;0,I81&lt;&gt;0)=FALSE,0,data!$C$43)</f>
        <v>0</v>
      </c>
      <c r="K81" s="139">
        <f t="shared" si="5"/>
        <v>0</v>
      </c>
      <c r="L81" s="15"/>
    </row>
    <row r="82" spans="1:12" s="10" customFormat="1" ht="27.95" customHeight="1" x14ac:dyDescent="0.25">
      <c r="A82" s="5"/>
      <c r="B82" s="102" t="s">
        <v>256</v>
      </c>
      <c r="C82" s="99"/>
      <c r="D82" s="104">
        <f t="shared" si="3"/>
        <v>0</v>
      </c>
      <c r="E82" s="107"/>
      <c r="F82" s="88" t="s">
        <v>55</v>
      </c>
      <c r="G82" s="150">
        <f>(IF($D82=1,IF($C82&lt;15,VLOOKUP(F82,data!$B$3:$E$32,2,0),VLOOKUP(F82,data!$B$3:$E$32,3,0)),0))*C82</f>
        <v>0</v>
      </c>
      <c r="H82" s="109" t="s">
        <v>55</v>
      </c>
      <c r="I82" s="148">
        <f>IF($D82=1,VLOOKUP(H82,data!$B$35:$D$39,2,0),0)</f>
        <v>0</v>
      </c>
      <c r="J82" s="153">
        <f>IF(AND(G82&lt;&gt;0,I82&lt;&gt;0)=FALSE,0,data!$C$43)</f>
        <v>0</v>
      </c>
      <c r="K82" s="139">
        <f t="shared" si="5"/>
        <v>0</v>
      </c>
      <c r="L82" s="15"/>
    </row>
    <row r="83" spans="1:12" s="10" customFormat="1" ht="27.95" customHeight="1" x14ac:dyDescent="0.25">
      <c r="A83" s="5"/>
      <c r="B83" s="101" t="s">
        <v>257</v>
      </c>
      <c r="C83" s="99"/>
      <c r="D83" s="104">
        <f t="shared" si="3"/>
        <v>0</v>
      </c>
      <c r="E83" s="107"/>
      <c r="F83" s="88" t="s">
        <v>55</v>
      </c>
      <c r="G83" s="150">
        <f>(IF($D83=1,IF($C83&lt;15,VLOOKUP(F83,data!$B$3:$E$32,2,0),VLOOKUP(F83,data!$B$3:$E$32,3,0)),0))*C83</f>
        <v>0</v>
      </c>
      <c r="H83" s="109" t="s">
        <v>55</v>
      </c>
      <c r="I83" s="148">
        <f>IF($D83=1,VLOOKUP(H83,data!$B$35:$D$39,2,0),0)</f>
        <v>0</v>
      </c>
      <c r="J83" s="153">
        <f>IF(AND(G83&lt;&gt;0,I83&lt;&gt;0)=FALSE,0,data!$C$43)</f>
        <v>0</v>
      </c>
      <c r="K83" s="139">
        <f t="shared" si="5"/>
        <v>0</v>
      </c>
      <c r="L83" s="15"/>
    </row>
    <row r="84" spans="1:12" s="10" customFormat="1" ht="27.95" customHeight="1" x14ac:dyDescent="0.25">
      <c r="A84" s="5"/>
      <c r="B84" s="102" t="s">
        <v>258</v>
      </c>
      <c r="C84" s="99"/>
      <c r="D84" s="104">
        <f t="shared" si="3"/>
        <v>0</v>
      </c>
      <c r="E84" s="107"/>
      <c r="F84" s="88" t="s">
        <v>55</v>
      </c>
      <c r="G84" s="150">
        <f>(IF($D84=1,IF($C84&lt;15,VLOOKUP(F84,data!$B$3:$E$32,2,0),VLOOKUP(F84,data!$B$3:$E$32,3,0)),0))*C84</f>
        <v>0</v>
      </c>
      <c r="H84" s="109" t="s">
        <v>55</v>
      </c>
      <c r="I84" s="148">
        <f>IF($D84=1,VLOOKUP(H84,data!$B$35:$D$39,2,0),0)</f>
        <v>0</v>
      </c>
      <c r="J84" s="153">
        <f>IF(AND(G84&lt;&gt;0,I84&lt;&gt;0)=FALSE,0,data!$C$43)</f>
        <v>0</v>
      </c>
      <c r="K84" s="139">
        <f t="shared" si="5"/>
        <v>0</v>
      </c>
      <c r="L84" s="15"/>
    </row>
    <row r="85" spans="1:12" s="10" customFormat="1" ht="27.95" customHeight="1" x14ac:dyDescent="0.25">
      <c r="A85" s="5"/>
      <c r="B85" s="101" t="s">
        <v>259</v>
      </c>
      <c r="C85" s="99"/>
      <c r="D85" s="104">
        <f t="shared" si="3"/>
        <v>0</v>
      </c>
      <c r="E85" s="107"/>
      <c r="F85" s="88" t="s">
        <v>55</v>
      </c>
      <c r="G85" s="150">
        <f>(IF($D85=1,IF($C85&lt;15,VLOOKUP(F85,data!$B$3:$E$32,2,0),VLOOKUP(F85,data!$B$3:$E$32,3,0)),0))*C85</f>
        <v>0</v>
      </c>
      <c r="H85" s="109" t="s">
        <v>55</v>
      </c>
      <c r="I85" s="148">
        <f>IF($D85=1,VLOOKUP(H85,data!$B$35:$D$39,2,0),0)</f>
        <v>0</v>
      </c>
      <c r="J85" s="153">
        <f>IF(AND(G85&lt;&gt;0,I85&lt;&gt;0)=FALSE,0,data!$C$43)</f>
        <v>0</v>
      </c>
      <c r="K85" s="139">
        <f t="shared" si="5"/>
        <v>0</v>
      </c>
      <c r="L85" s="15"/>
    </row>
    <row r="86" spans="1:12" s="10" customFormat="1" ht="27.95" customHeight="1" x14ac:dyDescent="0.25">
      <c r="A86" s="5"/>
      <c r="B86" s="102" t="s">
        <v>260</v>
      </c>
      <c r="C86" s="99"/>
      <c r="D86" s="104">
        <f t="shared" si="3"/>
        <v>0</v>
      </c>
      <c r="E86" s="107"/>
      <c r="F86" s="88" t="s">
        <v>55</v>
      </c>
      <c r="G86" s="150">
        <f>(IF($D86=1,IF($C86&lt;15,VLOOKUP(F86,data!$B$3:$E$32,2,0),VLOOKUP(F86,data!$B$3:$E$32,3,0)),0))*C86</f>
        <v>0</v>
      </c>
      <c r="H86" s="109" t="s">
        <v>55</v>
      </c>
      <c r="I86" s="148">
        <f>IF($D86=1,VLOOKUP(H86,data!$B$35:$D$39,2,0),0)</f>
        <v>0</v>
      </c>
      <c r="J86" s="153">
        <f>IF(AND(G86&lt;&gt;0,I86&lt;&gt;0)=FALSE,0,data!$C$43)</f>
        <v>0</v>
      </c>
      <c r="K86" s="139">
        <f t="shared" si="5"/>
        <v>0</v>
      </c>
      <c r="L86" s="15"/>
    </row>
    <row r="87" spans="1:12" s="10" customFormat="1" ht="27.95" customHeight="1" x14ac:dyDescent="0.25">
      <c r="A87" s="6"/>
      <c r="B87" s="101" t="s">
        <v>261</v>
      </c>
      <c r="C87" s="99"/>
      <c r="D87" s="104">
        <f t="shared" si="3"/>
        <v>0</v>
      </c>
      <c r="E87" s="107"/>
      <c r="F87" s="88" t="s">
        <v>55</v>
      </c>
      <c r="G87" s="150">
        <f>(IF($D87=1,IF($C87&lt;15,VLOOKUP(F87,data!$B$3:$E$32,2,0),VLOOKUP(F87,data!$B$3:$E$32,3,0)),0))*C87</f>
        <v>0</v>
      </c>
      <c r="H87" s="109" t="s">
        <v>55</v>
      </c>
      <c r="I87" s="148">
        <f>IF($D87=1,VLOOKUP(H87,data!$B$35:$D$39,2,0),0)</f>
        <v>0</v>
      </c>
      <c r="J87" s="153">
        <f>IF(AND(G87&lt;&gt;0,I87&lt;&gt;0)=FALSE,0,data!$C$43)</f>
        <v>0</v>
      </c>
      <c r="K87" s="139">
        <f t="shared" si="5"/>
        <v>0</v>
      </c>
      <c r="L87" s="15"/>
    </row>
    <row r="88" spans="1:12" s="10" customFormat="1" ht="27.95" customHeight="1" x14ac:dyDescent="0.25">
      <c r="A88" s="6"/>
      <c r="B88" s="102" t="s">
        <v>262</v>
      </c>
      <c r="C88" s="99"/>
      <c r="D88" s="104">
        <f t="shared" si="3"/>
        <v>0</v>
      </c>
      <c r="E88" s="107"/>
      <c r="F88" s="88" t="s">
        <v>55</v>
      </c>
      <c r="G88" s="150">
        <f>(IF($D88=1,IF($C88&lt;15,VLOOKUP(F88,data!$B$3:$E$32,2,0),VLOOKUP(F88,data!$B$3:$E$32,3,0)),0))*C88</f>
        <v>0</v>
      </c>
      <c r="H88" s="109" t="s">
        <v>55</v>
      </c>
      <c r="I88" s="148">
        <f>IF($D88=1,VLOOKUP(H88,data!$B$35:$D$39,2,0),0)</f>
        <v>0</v>
      </c>
      <c r="J88" s="153">
        <f>IF(AND(G88&lt;&gt;0,I88&lt;&gt;0)=FALSE,0,data!$C$43)</f>
        <v>0</v>
      </c>
      <c r="K88" s="139">
        <f t="shared" si="5"/>
        <v>0</v>
      </c>
      <c r="L88" s="15"/>
    </row>
    <row r="89" spans="1:12" s="10" customFormat="1" ht="27.95" customHeight="1" x14ac:dyDescent="0.25">
      <c r="A89" s="5"/>
      <c r="B89" s="101" t="s">
        <v>263</v>
      </c>
      <c r="C89" s="99"/>
      <c r="D89" s="104">
        <f t="shared" si="3"/>
        <v>0</v>
      </c>
      <c r="E89" s="107"/>
      <c r="F89" s="88" t="s">
        <v>55</v>
      </c>
      <c r="G89" s="150">
        <f>(IF($D89=1,IF($C89&lt;15,VLOOKUP(F89,data!$B$3:$E$32,2,0),VLOOKUP(F89,data!$B$3:$E$32,3,0)),0))*C89</f>
        <v>0</v>
      </c>
      <c r="H89" s="109" t="s">
        <v>55</v>
      </c>
      <c r="I89" s="148">
        <f>IF($D89=1,VLOOKUP(H89,data!$B$35:$D$39,2,0),0)</f>
        <v>0</v>
      </c>
      <c r="J89" s="153">
        <f>IF(AND(G89&lt;&gt;0,I89&lt;&gt;0)=FALSE,0,data!$C$43)</f>
        <v>0</v>
      </c>
      <c r="K89" s="139">
        <f t="shared" si="5"/>
        <v>0</v>
      </c>
      <c r="L89" s="15"/>
    </row>
    <row r="90" spans="1:12" s="10" customFormat="1" ht="27.95" customHeight="1" x14ac:dyDescent="0.25">
      <c r="A90" s="5"/>
      <c r="B90" s="102" t="s">
        <v>264</v>
      </c>
      <c r="C90" s="99"/>
      <c r="D90" s="104">
        <f t="shared" si="3"/>
        <v>0</v>
      </c>
      <c r="E90" s="107"/>
      <c r="F90" s="88" t="s">
        <v>55</v>
      </c>
      <c r="G90" s="150">
        <f>(IF($D90=1,IF($C90&lt;15,VLOOKUP(F90,data!$B$3:$E$32,2,0),VLOOKUP(F90,data!$B$3:$E$32,3,0)),0))*C90</f>
        <v>0</v>
      </c>
      <c r="H90" s="109" t="s">
        <v>55</v>
      </c>
      <c r="I90" s="148">
        <f>IF($D90=1,VLOOKUP(H90,data!$B$35:$D$39,2,0),0)</f>
        <v>0</v>
      </c>
      <c r="J90" s="153">
        <f>IF(AND(G90&lt;&gt;0,I90&lt;&gt;0)=FALSE,0,data!$C$43)</f>
        <v>0</v>
      </c>
      <c r="K90" s="139">
        <f t="shared" si="5"/>
        <v>0</v>
      </c>
      <c r="L90" s="15"/>
    </row>
    <row r="91" spans="1:12" s="10" customFormat="1" ht="27.95" customHeight="1" x14ac:dyDescent="0.25">
      <c r="A91" s="5"/>
      <c r="B91" s="101" t="s">
        <v>265</v>
      </c>
      <c r="C91" s="99"/>
      <c r="D91" s="104">
        <f t="shared" si="3"/>
        <v>0</v>
      </c>
      <c r="E91" s="107"/>
      <c r="F91" s="88" t="s">
        <v>55</v>
      </c>
      <c r="G91" s="150">
        <f>(IF($D91=1,IF($C91&lt;15,VLOOKUP(F91,data!$B$3:$E$32,2,0),VLOOKUP(F91,data!$B$3:$E$32,3,0)),0))*C91</f>
        <v>0</v>
      </c>
      <c r="H91" s="109" t="s">
        <v>55</v>
      </c>
      <c r="I91" s="148">
        <f>IF($D91=1,VLOOKUP(H91,data!$B$35:$D$39,2,0),0)</f>
        <v>0</v>
      </c>
      <c r="J91" s="153">
        <f>IF(AND(G91&lt;&gt;0,I91&lt;&gt;0)=FALSE,0,data!$C$43)</f>
        <v>0</v>
      </c>
      <c r="K91" s="139">
        <f t="shared" si="5"/>
        <v>0</v>
      </c>
      <c r="L91" s="15"/>
    </row>
    <row r="92" spans="1:12" s="10" customFormat="1" ht="27.95" customHeight="1" x14ac:dyDescent="0.25">
      <c r="A92" s="5"/>
      <c r="B92" s="102" t="s">
        <v>266</v>
      </c>
      <c r="C92" s="99"/>
      <c r="D92" s="104">
        <f t="shared" si="3"/>
        <v>0</v>
      </c>
      <c r="E92" s="107"/>
      <c r="F92" s="88" t="s">
        <v>55</v>
      </c>
      <c r="G92" s="150">
        <f>(IF($D92=1,IF($C92&lt;15,VLOOKUP(F92,data!$B$3:$E$32,2,0),VLOOKUP(F92,data!$B$3:$E$32,3,0)),0))*C92</f>
        <v>0</v>
      </c>
      <c r="H92" s="109" t="s">
        <v>55</v>
      </c>
      <c r="I92" s="148">
        <f>IF($D92=1,VLOOKUP(H92,data!$B$35:$D$39,2,0),0)</f>
        <v>0</v>
      </c>
      <c r="J92" s="153">
        <f>IF(AND(G92&lt;&gt;0,I92&lt;&gt;0)=FALSE,0,data!$C$43)</f>
        <v>0</v>
      </c>
      <c r="K92" s="139">
        <f t="shared" si="5"/>
        <v>0</v>
      </c>
      <c r="L92" s="15"/>
    </row>
    <row r="93" spans="1:12" s="10" customFormat="1" ht="27.95" customHeight="1" x14ac:dyDescent="0.25">
      <c r="A93" s="5"/>
      <c r="B93" s="101" t="s">
        <v>267</v>
      </c>
      <c r="C93" s="99"/>
      <c r="D93" s="104">
        <f t="shared" si="3"/>
        <v>0</v>
      </c>
      <c r="E93" s="107"/>
      <c r="F93" s="88" t="s">
        <v>55</v>
      </c>
      <c r="G93" s="150">
        <f>(IF($D93=1,IF($C93&lt;15,VLOOKUP(F93,data!$B$3:$E$32,2,0),VLOOKUP(F93,data!$B$3:$E$32,3,0)),0))*C93</f>
        <v>0</v>
      </c>
      <c r="H93" s="109" t="s">
        <v>55</v>
      </c>
      <c r="I93" s="148">
        <f>IF($D93=1,VLOOKUP(H93,data!$B$35:$D$39,2,0),0)</f>
        <v>0</v>
      </c>
      <c r="J93" s="153">
        <f>IF(AND(G93&lt;&gt;0,I93&lt;&gt;0)=FALSE,0,data!$C$43)</f>
        <v>0</v>
      </c>
      <c r="K93" s="139">
        <f t="shared" si="5"/>
        <v>0</v>
      </c>
      <c r="L93" s="15"/>
    </row>
    <row r="94" spans="1:12" s="10" customFormat="1" ht="27.95" customHeight="1" x14ac:dyDescent="0.25">
      <c r="A94" s="5"/>
      <c r="B94" s="102" t="s">
        <v>268</v>
      </c>
      <c r="C94" s="99"/>
      <c r="D94" s="104">
        <f t="shared" si="3"/>
        <v>0</v>
      </c>
      <c r="E94" s="107"/>
      <c r="F94" s="88" t="s">
        <v>55</v>
      </c>
      <c r="G94" s="150">
        <f>(IF($D94=1,IF($C94&lt;15,VLOOKUP(F94,data!$B$3:$E$32,2,0),VLOOKUP(F94,data!$B$3:$E$32,3,0)),0))*C94</f>
        <v>0</v>
      </c>
      <c r="H94" s="109" t="s">
        <v>55</v>
      </c>
      <c r="I94" s="148">
        <f>IF($D94=1,VLOOKUP(H94,data!$B$35:$D$39,2,0),0)</f>
        <v>0</v>
      </c>
      <c r="J94" s="153">
        <f>IF(AND(G94&lt;&gt;0,I94&lt;&gt;0)=FALSE,0,data!$C$43)</f>
        <v>0</v>
      </c>
      <c r="K94" s="139">
        <f t="shared" si="5"/>
        <v>0</v>
      </c>
      <c r="L94" s="15"/>
    </row>
    <row r="95" spans="1:12" s="10" customFormat="1" ht="27.95" customHeight="1" x14ac:dyDescent="0.25">
      <c r="A95" s="6"/>
      <c r="B95" s="101" t="s">
        <v>269</v>
      </c>
      <c r="C95" s="99"/>
      <c r="D95" s="104">
        <f t="shared" ref="D95:D105" si="6">IF(C95&gt;0,1,0)</f>
        <v>0</v>
      </c>
      <c r="E95" s="107"/>
      <c r="F95" s="88" t="s">
        <v>55</v>
      </c>
      <c r="G95" s="150">
        <f>(IF($D95=1,IF($C95&lt;15,VLOOKUP(F95,data!$B$3:$E$32,2,0),VLOOKUP(F95,data!$B$3:$E$32,3,0)),0))*C95</f>
        <v>0</v>
      </c>
      <c r="H95" s="109" t="s">
        <v>55</v>
      </c>
      <c r="I95" s="148">
        <f>IF($D95=1,VLOOKUP(H95,data!$B$35:$D$39,2,0),0)</f>
        <v>0</v>
      </c>
      <c r="J95" s="153">
        <f>IF(AND(G95&lt;&gt;0,I95&lt;&gt;0)=FALSE,0,data!$C$43)</f>
        <v>0</v>
      </c>
      <c r="K95" s="139">
        <f t="shared" si="5"/>
        <v>0</v>
      </c>
      <c r="L95" s="15"/>
    </row>
    <row r="96" spans="1:12" s="10" customFormat="1" ht="27.95" customHeight="1" x14ac:dyDescent="0.25">
      <c r="A96" s="6"/>
      <c r="B96" s="102" t="s">
        <v>270</v>
      </c>
      <c r="C96" s="99"/>
      <c r="D96" s="104">
        <f t="shared" si="6"/>
        <v>0</v>
      </c>
      <c r="E96" s="107"/>
      <c r="F96" s="88" t="s">
        <v>55</v>
      </c>
      <c r="G96" s="150">
        <f>(IF($D96=1,IF($C96&lt;15,VLOOKUP(F96,data!$B$3:$E$32,2,0),VLOOKUP(F96,data!$B$3:$E$32,3,0)),0))*C96</f>
        <v>0</v>
      </c>
      <c r="H96" s="109" t="s">
        <v>55</v>
      </c>
      <c r="I96" s="148">
        <f>IF($D96=1,VLOOKUP(H96,data!$B$35:$D$39,2,0),0)</f>
        <v>0</v>
      </c>
      <c r="J96" s="153">
        <f>IF(AND(G96&lt;&gt;0,I96&lt;&gt;0)=FALSE,0,data!$C$43)</f>
        <v>0</v>
      </c>
      <c r="K96" s="139">
        <f t="shared" si="5"/>
        <v>0</v>
      </c>
      <c r="L96" s="15"/>
    </row>
    <row r="97" spans="1:12" s="10" customFormat="1" ht="27.95" customHeight="1" x14ac:dyDescent="0.25">
      <c r="A97" s="5"/>
      <c r="B97" s="101" t="s">
        <v>271</v>
      </c>
      <c r="C97" s="99"/>
      <c r="D97" s="104">
        <f t="shared" si="6"/>
        <v>0</v>
      </c>
      <c r="E97" s="107"/>
      <c r="F97" s="88" t="s">
        <v>55</v>
      </c>
      <c r="G97" s="150">
        <f>(IF($D97=1,IF($C97&lt;15,VLOOKUP(F97,data!$B$3:$E$32,2,0),VLOOKUP(F97,data!$B$3:$E$32,3,0)),0))*C97</f>
        <v>0</v>
      </c>
      <c r="H97" s="109" t="s">
        <v>55</v>
      </c>
      <c r="I97" s="148">
        <f>IF($D97=1,VLOOKUP(H97,data!$B$35:$D$39,2,0),0)</f>
        <v>0</v>
      </c>
      <c r="J97" s="153">
        <f>IF(AND(G97&lt;&gt;0,I97&lt;&gt;0)=FALSE,0,data!$C$43)</f>
        <v>0</v>
      </c>
      <c r="K97" s="139">
        <f t="shared" si="5"/>
        <v>0</v>
      </c>
      <c r="L97" s="15"/>
    </row>
    <row r="98" spans="1:12" s="10" customFormat="1" ht="27.95" customHeight="1" x14ac:dyDescent="0.25">
      <c r="A98" s="5"/>
      <c r="B98" s="102" t="s">
        <v>272</v>
      </c>
      <c r="C98" s="99"/>
      <c r="D98" s="104">
        <f t="shared" si="6"/>
        <v>0</v>
      </c>
      <c r="E98" s="107"/>
      <c r="F98" s="88" t="s">
        <v>55</v>
      </c>
      <c r="G98" s="150">
        <f>(IF($D98=1,IF($C98&lt;15,VLOOKUP(F98,data!$B$3:$E$32,2,0),VLOOKUP(F98,data!$B$3:$E$32,3,0)),0))*C98</f>
        <v>0</v>
      </c>
      <c r="H98" s="109" t="s">
        <v>55</v>
      </c>
      <c r="I98" s="148">
        <f>IF($D98=1,VLOOKUP(H98,data!$B$35:$D$39,2,0),0)</f>
        <v>0</v>
      </c>
      <c r="J98" s="153">
        <f>IF(AND(G98&lt;&gt;0,I98&lt;&gt;0)=FALSE,0,data!$C$43)</f>
        <v>0</v>
      </c>
      <c r="K98" s="139">
        <f t="shared" si="5"/>
        <v>0</v>
      </c>
      <c r="L98" s="15"/>
    </row>
    <row r="99" spans="1:12" s="10" customFormat="1" ht="27.95" customHeight="1" x14ac:dyDescent="0.25">
      <c r="A99" s="5"/>
      <c r="B99" s="101" t="s">
        <v>273</v>
      </c>
      <c r="C99" s="99"/>
      <c r="D99" s="104">
        <f t="shared" si="6"/>
        <v>0</v>
      </c>
      <c r="E99" s="107"/>
      <c r="F99" s="88" t="s">
        <v>55</v>
      </c>
      <c r="G99" s="150">
        <f>(IF($D99=1,IF($C99&lt;15,VLOOKUP(F99,data!$B$3:$E$32,2,0),VLOOKUP(F99,data!$B$3:$E$32,3,0)),0))*C99</f>
        <v>0</v>
      </c>
      <c r="H99" s="109" t="s">
        <v>55</v>
      </c>
      <c r="I99" s="148">
        <f>IF($D99=1,VLOOKUP(H99,data!$B$35:$D$39,2,0),0)</f>
        <v>0</v>
      </c>
      <c r="J99" s="153">
        <f>IF(AND(G99&lt;&gt;0,I99&lt;&gt;0)=FALSE,0,data!$C$43)</f>
        <v>0</v>
      </c>
      <c r="K99" s="139">
        <f t="shared" si="5"/>
        <v>0</v>
      </c>
      <c r="L99" s="15"/>
    </row>
    <row r="100" spans="1:12" s="10" customFormat="1" ht="27.95" customHeight="1" x14ac:dyDescent="0.25">
      <c r="A100" s="5"/>
      <c r="B100" s="102" t="s">
        <v>274</v>
      </c>
      <c r="C100" s="99"/>
      <c r="D100" s="104">
        <f t="shared" si="6"/>
        <v>0</v>
      </c>
      <c r="E100" s="107"/>
      <c r="F100" s="88" t="s">
        <v>55</v>
      </c>
      <c r="G100" s="150">
        <f>(IF($D100=1,IF($C100&lt;15,VLOOKUP(F100,data!$B$3:$E$32,2,0),VLOOKUP(F100,data!$B$3:$E$32,3,0)),0))*C100</f>
        <v>0</v>
      </c>
      <c r="H100" s="109" t="s">
        <v>55</v>
      </c>
      <c r="I100" s="148">
        <f>IF($D100=1,VLOOKUP(H100,data!$B$35:$D$39,2,0),0)</f>
        <v>0</v>
      </c>
      <c r="J100" s="153">
        <f>IF(AND(G100&lt;&gt;0,I100&lt;&gt;0)=FALSE,0,data!$C$43)</f>
        <v>0</v>
      </c>
      <c r="K100" s="139">
        <f t="shared" si="5"/>
        <v>0</v>
      </c>
      <c r="L100" s="15"/>
    </row>
    <row r="101" spans="1:12" s="10" customFormat="1" ht="27.95" customHeight="1" x14ac:dyDescent="0.25">
      <c r="A101" s="5"/>
      <c r="B101" s="101" t="s">
        <v>275</v>
      </c>
      <c r="C101" s="99"/>
      <c r="D101" s="104">
        <f t="shared" ref="D101:D104" si="7">IF(C101&gt;0,1,0)</f>
        <v>0</v>
      </c>
      <c r="E101" s="107"/>
      <c r="F101" s="88" t="s">
        <v>55</v>
      </c>
      <c r="G101" s="150">
        <f>(IF($D101=1,IF($C101&lt;15,VLOOKUP(F101,data!$B$3:$E$32,2,0),VLOOKUP(F101,data!$B$3:$E$32,3,0)),0))*C101</f>
        <v>0</v>
      </c>
      <c r="H101" s="109" t="s">
        <v>55</v>
      </c>
      <c r="I101" s="148">
        <f>IF($D101=1,VLOOKUP(H101,data!$B$35:$D$39,2,0),0)</f>
        <v>0</v>
      </c>
      <c r="J101" s="153">
        <f>IF(AND(G101&lt;&gt;0,I101&lt;&gt;0)=FALSE,0,data!$C$43)</f>
        <v>0</v>
      </c>
      <c r="K101" s="139">
        <f t="shared" si="5"/>
        <v>0</v>
      </c>
      <c r="L101" s="15"/>
    </row>
    <row r="102" spans="1:12" s="10" customFormat="1" ht="27.95" customHeight="1" x14ac:dyDescent="0.25">
      <c r="A102" s="5"/>
      <c r="B102" s="102" t="s">
        <v>276</v>
      </c>
      <c r="C102" s="99"/>
      <c r="D102" s="104">
        <f t="shared" si="7"/>
        <v>0</v>
      </c>
      <c r="E102" s="107"/>
      <c r="F102" s="88" t="s">
        <v>55</v>
      </c>
      <c r="G102" s="150">
        <f>(IF($D102=1,IF($C102&lt;15,VLOOKUP(F102,data!$B$3:$E$32,2,0),VLOOKUP(F102,data!$B$3:$E$32,3,0)),0))*C102</f>
        <v>0</v>
      </c>
      <c r="H102" s="109" t="s">
        <v>55</v>
      </c>
      <c r="I102" s="148">
        <f>IF($D102=1,VLOOKUP(H102,data!$B$35:$D$39,2,0),0)</f>
        <v>0</v>
      </c>
      <c r="J102" s="153">
        <f>IF(AND(G102&lt;&gt;0,I102&lt;&gt;0)=FALSE,0,data!$C$43)</f>
        <v>0</v>
      </c>
      <c r="K102" s="139">
        <f t="shared" si="5"/>
        <v>0</v>
      </c>
      <c r="L102" s="15"/>
    </row>
    <row r="103" spans="1:12" s="10" customFormat="1" ht="27.95" customHeight="1" x14ac:dyDescent="0.25">
      <c r="A103" s="5"/>
      <c r="B103" s="101" t="s">
        <v>277</v>
      </c>
      <c r="C103" s="99"/>
      <c r="D103" s="104">
        <f t="shared" si="7"/>
        <v>0</v>
      </c>
      <c r="E103" s="107"/>
      <c r="F103" s="88" t="s">
        <v>55</v>
      </c>
      <c r="G103" s="150">
        <f>(IF($D103=1,IF($C103&lt;15,VLOOKUP(F103,data!$B$3:$E$32,2,0),VLOOKUP(F103,data!$B$3:$E$32,3,0)),0))*C103</f>
        <v>0</v>
      </c>
      <c r="H103" s="109" t="s">
        <v>55</v>
      </c>
      <c r="I103" s="148">
        <f>IF($D103=1,VLOOKUP(H103,data!$B$35:$D$39,2,0),0)</f>
        <v>0</v>
      </c>
      <c r="J103" s="153">
        <f>IF(AND(G103&lt;&gt;0,I103&lt;&gt;0)=FALSE,0,data!$C$43)</f>
        <v>0</v>
      </c>
      <c r="K103" s="139">
        <f t="shared" si="5"/>
        <v>0</v>
      </c>
      <c r="L103" s="15"/>
    </row>
    <row r="104" spans="1:12" s="10" customFormat="1" ht="27.95" customHeight="1" x14ac:dyDescent="0.25">
      <c r="A104" s="5"/>
      <c r="B104" s="102" t="s">
        <v>278</v>
      </c>
      <c r="C104" s="99"/>
      <c r="D104" s="104">
        <f t="shared" si="7"/>
        <v>0</v>
      </c>
      <c r="E104" s="107"/>
      <c r="F104" s="88" t="s">
        <v>55</v>
      </c>
      <c r="G104" s="150">
        <f>(IF($D104=1,IF($C104&lt;15,VLOOKUP(F104,data!$B$3:$E$32,2,0),VLOOKUP(F104,data!$B$3:$E$32,3,0)),0))*C104</f>
        <v>0</v>
      </c>
      <c r="H104" s="109" t="s">
        <v>55</v>
      </c>
      <c r="I104" s="148">
        <f>IF($D104=1,VLOOKUP(H104,data!$B$35:$D$39,2,0),0)</f>
        <v>0</v>
      </c>
      <c r="J104" s="153">
        <f>IF(AND(G104&lt;&gt;0,I104&lt;&gt;0)=FALSE,0,data!$C$43)</f>
        <v>0</v>
      </c>
      <c r="K104" s="139">
        <f t="shared" si="5"/>
        <v>0</v>
      </c>
      <c r="L104" s="15"/>
    </row>
    <row r="105" spans="1:12" s="10" customFormat="1" ht="27.95" customHeight="1" x14ac:dyDescent="0.25">
      <c r="A105" s="5"/>
      <c r="B105" s="101" t="s">
        <v>279</v>
      </c>
      <c r="C105" s="99"/>
      <c r="D105" s="104">
        <f t="shared" si="6"/>
        <v>0</v>
      </c>
      <c r="E105" s="107"/>
      <c r="F105" s="88" t="s">
        <v>55</v>
      </c>
      <c r="G105" s="150">
        <f>(IF($D105=1,IF($C105&lt;15,VLOOKUP(F105,data!$B$3:$E$32,2,0),VLOOKUP(F105,data!$B$3:$E$32,3,0)),0))*C105</f>
        <v>0</v>
      </c>
      <c r="H105" s="109" t="s">
        <v>55</v>
      </c>
      <c r="I105" s="148">
        <f>IF($D105=1,VLOOKUP(H105,data!$B$35:$D$39,2,0),0)</f>
        <v>0</v>
      </c>
      <c r="J105" s="153">
        <f>IF(AND(G105&lt;&gt;0,I105&lt;&gt;0)=FALSE,0,data!$C$43)</f>
        <v>0</v>
      </c>
      <c r="K105" s="139">
        <f t="shared" si="5"/>
        <v>0</v>
      </c>
      <c r="L105" s="15"/>
    </row>
    <row r="106" spans="1:12" s="10" customFormat="1" ht="27.95" customHeight="1" thickBot="1" x14ac:dyDescent="0.3">
      <c r="A106" s="5"/>
      <c r="B106" s="102" t="s">
        <v>280</v>
      </c>
      <c r="C106" s="100"/>
      <c r="D106" s="105">
        <f t="shared" si="0"/>
        <v>0</v>
      </c>
      <c r="E106" s="108"/>
      <c r="F106" s="89" t="s">
        <v>55</v>
      </c>
      <c r="G106" s="151">
        <f>(IF($D106=1,IF($C106&lt;15,VLOOKUP(F106,data!$B$3:$E$32,2,0),VLOOKUP(F106,data!$B$3:$E$32,3,0)),0))*C106</f>
        <v>0</v>
      </c>
      <c r="H106" s="124" t="s">
        <v>55</v>
      </c>
      <c r="I106" s="148">
        <f>IF($D106=1,VLOOKUP(H106,data!$B$35:$D$39,2,0),0)</f>
        <v>0</v>
      </c>
      <c r="J106" s="154">
        <f>IF(AND(G106&lt;&gt;0,I106&lt;&gt;0)=FALSE,0,data!$C$43)</f>
        <v>0</v>
      </c>
      <c r="K106" s="140">
        <f t="shared" si="5"/>
        <v>0</v>
      </c>
      <c r="L106" s="15"/>
    </row>
    <row r="107" spans="1:12" s="1" customFormat="1" ht="29.25" customHeight="1" thickBot="1" x14ac:dyDescent="0.3">
      <c r="B107" s="63" t="s">
        <v>18</v>
      </c>
      <c r="C107" s="64">
        <f>SUM(C7:C106)</f>
        <v>0</v>
      </c>
      <c r="D107" s="64">
        <f>SUM(D7:D106)</f>
        <v>0</v>
      </c>
      <c r="E107" s="65"/>
      <c r="F107" s="48"/>
      <c r="G107" s="48"/>
      <c r="H107" s="65"/>
      <c r="I107" s="65"/>
      <c r="J107" s="48"/>
      <c r="K107" s="49">
        <f>SUM(K7:K106)</f>
        <v>0</v>
      </c>
      <c r="L107" s="14"/>
    </row>
    <row r="108" spans="1:12" ht="36" customHeight="1" x14ac:dyDescent="0.25">
      <c r="A108" s="1"/>
      <c r="B108" s="7"/>
      <c r="C108" s="7"/>
      <c r="D108" s="7"/>
    </row>
    <row r="109" spans="1:12" ht="36" customHeight="1" x14ac:dyDescent="0.25">
      <c r="A109" s="1"/>
      <c r="B109" s="7"/>
      <c r="C109" s="7"/>
      <c r="D109" s="7"/>
    </row>
    <row r="110" spans="1:12" ht="36" customHeight="1" x14ac:dyDescent="0.25">
      <c r="A110" s="1"/>
      <c r="B110" s="7"/>
      <c r="C110" s="7"/>
      <c r="D110" s="7"/>
    </row>
    <row r="111" spans="1:12" ht="36" customHeight="1" x14ac:dyDescent="0.25">
      <c r="A111" s="1"/>
      <c r="B111" s="7"/>
      <c r="C111" s="7"/>
      <c r="D111" s="7"/>
    </row>
    <row r="112" spans="1:12" ht="36" customHeight="1" x14ac:dyDescent="0.25">
      <c r="A112" s="1"/>
      <c r="B112" s="7"/>
      <c r="C112" s="7"/>
      <c r="D112" s="7"/>
    </row>
    <row r="113" spans="1:4" ht="36" customHeight="1" x14ac:dyDescent="0.25">
      <c r="A113" s="1"/>
      <c r="B113" s="7"/>
      <c r="C113" s="7"/>
      <c r="D113" s="7"/>
    </row>
    <row r="114" spans="1:4" ht="36" customHeight="1" x14ac:dyDescent="0.25">
      <c r="A114" s="1"/>
      <c r="B114" s="7"/>
      <c r="C114" s="7"/>
      <c r="D114" s="7"/>
    </row>
    <row r="115" spans="1:4" ht="36" customHeight="1" x14ac:dyDescent="0.25">
      <c r="A115" s="1"/>
      <c r="B115" s="7"/>
      <c r="C115" s="7"/>
      <c r="D115" s="7"/>
    </row>
    <row r="116" spans="1:4" ht="36" customHeight="1" x14ac:dyDescent="0.25">
      <c r="A116" s="1"/>
      <c r="B116" s="7"/>
      <c r="C116" s="7"/>
      <c r="D116" s="7"/>
    </row>
    <row r="117" spans="1:4" ht="36" customHeight="1" x14ac:dyDescent="0.25">
      <c r="A117" s="1"/>
      <c r="B117" s="7"/>
      <c r="C117" s="7"/>
      <c r="D117" s="7"/>
    </row>
    <row r="118" spans="1:4" ht="36" customHeight="1" x14ac:dyDescent="0.25">
      <c r="A118" s="1"/>
      <c r="B118" s="7"/>
      <c r="C118" s="7"/>
      <c r="D118" s="7"/>
    </row>
    <row r="119" spans="1:4" ht="36" customHeight="1" x14ac:dyDescent="0.25">
      <c r="A119" s="1"/>
      <c r="B119" s="7"/>
      <c r="C119" s="7"/>
      <c r="D119" s="7"/>
    </row>
    <row r="120" spans="1:4" ht="36" customHeight="1" x14ac:dyDescent="0.25">
      <c r="A120" s="1"/>
      <c r="B120" s="7"/>
      <c r="C120" s="7"/>
      <c r="D120" s="7"/>
    </row>
    <row r="121" spans="1:4" ht="36" customHeight="1" x14ac:dyDescent="0.25">
      <c r="A121" s="1"/>
      <c r="B121" s="7"/>
      <c r="C121" s="7"/>
      <c r="D121" s="7"/>
    </row>
    <row r="122" spans="1:4" ht="36" customHeight="1" x14ac:dyDescent="0.25">
      <c r="A122" s="1"/>
      <c r="B122" s="7"/>
      <c r="C122" s="7"/>
      <c r="D122" s="7"/>
    </row>
    <row r="123" spans="1:4" x14ac:dyDescent="0.25">
      <c r="A123" s="1"/>
      <c r="B123" s="7"/>
      <c r="C123" s="7"/>
      <c r="D123" s="7"/>
    </row>
    <row r="124" spans="1:4" x14ac:dyDescent="0.25">
      <c r="A124" s="1"/>
      <c r="B124" s="7"/>
      <c r="C124" s="7"/>
      <c r="D124" s="7"/>
    </row>
    <row r="125" spans="1:4" x14ac:dyDescent="0.25">
      <c r="A125" s="1"/>
      <c r="B125" s="7"/>
      <c r="C125" s="7"/>
      <c r="D125" s="7"/>
    </row>
    <row r="126" spans="1:4" x14ac:dyDescent="0.25">
      <c r="A126" s="1"/>
      <c r="B126" s="7"/>
      <c r="C126" s="7"/>
      <c r="D126" s="7"/>
    </row>
    <row r="127" spans="1:4" x14ac:dyDescent="0.25">
      <c r="A127" s="1"/>
      <c r="B127" s="7"/>
      <c r="C127" s="7"/>
      <c r="D127" s="7"/>
    </row>
    <row r="128" spans="1:4" x14ac:dyDescent="0.25">
      <c r="A128" s="1"/>
      <c r="B128" s="7"/>
      <c r="C128" s="7"/>
      <c r="D128" s="7"/>
    </row>
    <row r="129" spans="1:4" x14ac:dyDescent="0.25">
      <c r="A129" s="1"/>
      <c r="B129" s="7"/>
      <c r="C129" s="7"/>
      <c r="D129" s="7"/>
    </row>
    <row r="130" spans="1:4" x14ac:dyDescent="0.25">
      <c r="A130" s="1"/>
      <c r="B130" s="7"/>
      <c r="C130" s="7"/>
      <c r="D130" s="7"/>
    </row>
    <row r="131" spans="1:4" x14ac:dyDescent="0.25">
      <c r="A131" s="1"/>
      <c r="B131" s="7"/>
      <c r="C131" s="7"/>
      <c r="D131" s="7"/>
    </row>
    <row r="132" spans="1:4" x14ac:dyDescent="0.25">
      <c r="A132" s="1"/>
      <c r="B132" s="7"/>
      <c r="C132" s="7"/>
      <c r="D132" s="7"/>
    </row>
    <row r="133" spans="1:4" x14ac:dyDescent="0.25">
      <c r="A133" s="1"/>
      <c r="B133" s="7"/>
      <c r="C133" s="7"/>
      <c r="D133" s="7"/>
    </row>
    <row r="134" spans="1:4" x14ac:dyDescent="0.25">
      <c r="A134" s="1"/>
      <c r="B134" s="7"/>
      <c r="C134" s="7"/>
      <c r="D134" s="7"/>
    </row>
    <row r="135" spans="1:4" x14ac:dyDescent="0.25">
      <c r="A135" s="1"/>
      <c r="B135" s="7"/>
      <c r="C135" s="7"/>
      <c r="D135" s="7"/>
    </row>
    <row r="136" spans="1:4" x14ac:dyDescent="0.25">
      <c r="A136" s="1"/>
      <c r="B136" s="7"/>
      <c r="C136" s="7"/>
      <c r="D136" s="7"/>
    </row>
    <row r="137" spans="1:4" x14ac:dyDescent="0.25">
      <c r="A137" s="1"/>
      <c r="B137" s="7"/>
      <c r="C137" s="7"/>
      <c r="D137" s="7"/>
    </row>
    <row r="138" spans="1:4" x14ac:dyDescent="0.25">
      <c r="A138" s="1"/>
      <c r="B138" s="7"/>
      <c r="C138" s="7"/>
      <c r="D138" s="7"/>
    </row>
    <row r="139" spans="1:4" x14ac:dyDescent="0.25">
      <c r="A139" s="1"/>
      <c r="B139" s="7"/>
      <c r="C139" s="7"/>
      <c r="D139" s="7"/>
    </row>
    <row r="140" spans="1:4" x14ac:dyDescent="0.25">
      <c r="A140" s="1"/>
      <c r="B140" s="7"/>
      <c r="C140" s="7"/>
      <c r="D140" s="7"/>
    </row>
    <row r="141" spans="1:4" x14ac:dyDescent="0.25">
      <c r="A141" s="1"/>
      <c r="B141" s="7"/>
      <c r="C141" s="7"/>
      <c r="D141" s="7"/>
    </row>
    <row r="142" spans="1:4" x14ac:dyDescent="0.25">
      <c r="A142" s="1"/>
      <c r="B142" s="7"/>
      <c r="C142" s="7"/>
      <c r="D142" s="7"/>
    </row>
    <row r="143" spans="1:4" x14ac:dyDescent="0.25">
      <c r="A143" s="1"/>
      <c r="B143" s="7"/>
      <c r="C143" s="7"/>
      <c r="D143" s="7"/>
    </row>
    <row r="144" spans="1:4" x14ac:dyDescent="0.25">
      <c r="A144" s="1"/>
      <c r="B144" s="7"/>
      <c r="C144" s="7"/>
      <c r="D144" s="7"/>
    </row>
    <row r="145" spans="1:4" x14ac:dyDescent="0.25">
      <c r="A145" s="1"/>
      <c r="B145" s="7"/>
      <c r="C145" s="7"/>
      <c r="D145" s="7"/>
    </row>
    <row r="146" spans="1:4" x14ac:dyDescent="0.25">
      <c r="A146" s="1"/>
      <c r="B146" s="7"/>
      <c r="C146" s="7"/>
      <c r="D146" s="7"/>
    </row>
    <row r="147" spans="1:4" x14ac:dyDescent="0.25">
      <c r="A147" s="1"/>
      <c r="B147" s="7"/>
      <c r="C147" s="7"/>
      <c r="D147" s="7"/>
    </row>
    <row r="148" spans="1:4" x14ac:dyDescent="0.25">
      <c r="A148" s="1"/>
      <c r="B148" s="7"/>
      <c r="C148" s="7"/>
      <c r="D148" s="7"/>
    </row>
    <row r="149" spans="1:4" x14ac:dyDescent="0.25">
      <c r="A149" s="1"/>
      <c r="B149" s="7"/>
      <c r="C149" s="7"/>
      <c r="D149" s="7"/>
    </row>
    <row r="150" spans="1:4" x14ac:dyDescent="0.25">
      <c r="A150" s="1"/>
      <c r="B150" s="7"/>
      <c r="C150" s="7"/>
      <c r="D150" s="7"/>
    </row>
    <row r="151" spans="1:4" x14ac:dyDescent="0.25">
      <c r="A151" s="1"/>
      <c r="B151" s="7"/>
      <c r="C151" s="7"/>
      <c r="D151" s="7"/>
    </row>
    <row r="152" spans="1:4" x14ac:dyDescent="0.25">
      <c r="A152" s="1"/>
      <c r="B152" s="7"/>
      <c r="C152" s="7"/>
      <c r="D152" s="7"/>
    </row>
    <row r="153" spans="1:4" x14ac:dyDescent="0.25">
      <c r="A153" s="1"/>
      <c r="B153" s="7"/>
      <c r="C153" s="7"/>
      <c r="D153" s="7"/>
    </row>
    <row r="154" spans="1:4" x14ac:dyDescent="0.25">
      <c r="A154" s="1"/>
      <c r="B154" s="7"/>
      <c r="C154" s="7"/>
      <c r="D154" s="7"/>
    </row>
    <row r="155" spans="1:4" x14ac:dyDescent="0.25">
      <c r="A155" s="1"/>
      <c r="B155" s="7"/>
      <c r="C155" s="7"/>
      <c r="D155" s="7"/>
    </row>
    <row r="156" spans="1:4" x14ac:dyDescent="0.25">
      <c r="A156" s="1"/>
      <c r="B156" s="7"/>
      <c r="C156" s="7"/>
      <c r="D156" s="7"/>
    </row>
    <row r="157" spans="1:4" x14ac:dyDescent="0.25">
      <c r="A157" s="1"/>
      <c r="B157" s="7"/>
      <c r="C157" s="7"/>
      <c r="D157" s="7"/>
    </row>
    <row r="158" spans="1:4" x14ac:dyDescent="0.25">
      <c r="A158" s="1"/>
      <c r="B158" s="7"/>
      <c r="C158" s="7"/>
      <c r="D158" s="7"/>
    </row>
    <row r="159" spans="1:4" x14ac:dyDescent="0.25">
      <c r="A159" s="1"/>
      <c r="B159" s="7"/>
      <c r="C159" s="7"/>
      <c r="D159" s="7"/>
    </row>
    <row r="160" spans="1:4" x14ac:dyDescent="0.25">
      <c r="A160" s="1"/>
      <c r="B160" s="7"/>
      <c r="C160" s="7"/>
      <c r="D160" s="7"/>
    </row>
    <row r="161" spans="1:4" x14ac:dyDescent="0.25">
      <c r="A161" s="1"/>
      <c r="B161" s="7"/>
      <c r="C161" s="7"/>
      <c r="D161" s="7"/>
    </row>
    <row r="162" spans="1:4" x14ac:dyDescent="0.25">
      <c r="A162" s="1"/>
      <c r="B162" s="7"/>
      <c r="C162" s="7"/>
      <c r="D162" s="7"/>
    </row>
    <row r="163" spans="1:4" x14ac:dyDescent="0.25">
      <c r="A163" s="1"/>
      <c r="B163" s="7"/>
      <c r="C163" s="7"/>
      <c r="D163" s="7"/>
    </row>
    <row r="164" spans="1:4" x14ac:dyDescent="0.25">
      <c r="A164" s="1"/>
      <c r="B164" s="7"/>
      <c r="C164" s="7"/>
      <c r="D164" s="7"/>
    </row>
    <row r="165" spans="1:4" x14ac:dyDescent="0.25">
      <c r="A165" s="1"/>
      <c r="B165" s="7"/>
      <c r="C165" s="7"/>
      <c r="D165" s="7"/>
    </row>
    <row r="166" spans="1:4" x14ac:dyDescent="0.25">
      <c r="A166" s="1"/>
      <c r="B166" s="7"/>
      <c r="C166" s="7"/>
      <c r="D166" s="7"/>
    </row>
    <row r="167" spans="1:4" x14ac:dyDescent="0.25">
      <c r="A167" s="1"/>
      <c r="B167" s="7"/>
      <c r="C167" s="7"/>
      <c r="D167" s="7"/>
    </row>
    <row r="168" spans="1:4" x14ac:dyDescent="0.25">
      <c r="A168" s="1"/>
      <c r="B168" s="7"/>
      <c r="C168" s="7"/>
      <c r="D168" s="7"/>
    </row>
    <row r="169" spans="1:4" x14ac:dyDescent="0.25">
      <c r="A169" s="1"/>
      <c r="B169" s="7"/>
      <c r="C169" s="7"/>
      <c r="D169" s="7"/>
    </row>
    <row r="170" spans="1:4" x14ac:dyDescent="0.25">
      <c r="A170" s="1"/>
      <c r="B170" s="7"/>
      <c r="C170" s="7"/>
      <c r="D170" s="7"/>
    </row>
    <row r="171" spans="1:4" x14ac:dyDescent="0.25">
      <c r="A171" s="1"/>
      <c r="B171" s="7"/>
      <c r="C171" s="7"/>
      <c r="D171" s="7"/>
    </row>
    <row r="172" spans="1:4" x14ac:dyDescent="0.25">
      <c r="A172" s="1"/>
      <c r="B172" s="7"/>
      <c r="C172" s="7"/>
      <c r="D172" s="7"/>
    </row>
    <row r="173" spans="1:4" x14ac:dyDescent="0.25">
      <c r="A173" s="1"/>
      <c r="B173" s="7"/>
      <c r="C173" s="7"/>
      <c r="D173" s="7"/>
    </row>
    <row r="174" spans="1:4" x14ac:dyDescent="0.25">
      <c r="A174" s="1"/>
      <c r="B174" s="7"/>
      <c r="C174" s="7"/>
      <c r="D174" s="7"/>
    </row>
    <row r="175" spans="1:4" x14ac:dyDescent="0.25">
      <c r="B175" s="7"/>
      <c r="C175" s="7"/>
      <c r="D175" s="7"/>
    </row>
    <row r="176" spans="1:4" x14ac:dyDescent="0.25">
      <c r="A176" s="3"/>
      <c r="B176" s="7"/>
      <c r="C176" s="7"/>
      <c r="D176" s="7"/>
    </row>
    <row r="177" spans="1:4" x14ac:dyDescent="0.25">
      <c r="A177" s="3"/>
      <c r="B177" s="7"/>
      <c r="C177" s="7"/>
      <c r="D177" s="7"/>
    </row>
    <row r="178" spans="1:4" x14ac:dyDescent="0.25">
      <c r="A178" s="3"/>
      <c r="B178" s="7"/>
      <c r="C178" s="7"/>
      <c r="D178" s="7"/>
    </row>
    <row r="179" spans="1:4" x14ac:dyDescent="0.25">
      <c r="A179" s="3"/>
      <c r="B179" s="7"/>
      <c r="C179" s="7"/>
      <c r="D179" s="7"/>
    </row>
    <row r="180" spans="1:4" x14ac:dyDescent="0.25">
      <c r="A180" s="3"/>
      <c r="B180" s="7"/>
      <c r="C180" s="7"/>
      <c r="D180" s="7"/>
    </row>
    <row r="181" spans="1:4" x14ac:dyDescent="0.25">
      <c r="B181" s="7"/>
      <c r="C181" s="7"/>
      <c r="D181" s="7"/>
    </row>
    <row r="182" spans="1:4" x14ac:dyDescent="0.25">
      <c r="B182" s="7"/>
      <c r="C182" s="7"/>
      <c r="D182" s="7"/>
    </row>
    <row r="183" spans="1:4" x14ac:dyDescent="0.25">
      <c r="B183" s="7"/>
      <c r="C183" s="7"/>
      <c r="D183" s="7"/>
    </row>
    <row r="184" spans="1:4" x14ac:dyDescent="0.25">
      <c r="B184" s="7"/>
      <c r="C184" s="7"/>
      <c r="D184" s="7"/>
    </row>
    <row r="185" spans="1:4" x14ac:dyDescent="0.25">
      <c r="B185" s="7"/>
      <c r="C185" s="7"/>
      <c r="D185" s="7"/>
    </row>
    <row r="186" spans="1:4" x14ac:dyDescent="0.25">
      <c r="B186" s="7"/>
      <c r="C186" s="7"/>
      <c r="D186" s="7"/>
    </row>
    <row r="187" spans="1:4" x14ac:dyDescent="0.25">
      <c r="B187" s="7"/>
      <c r="C187" s="7"/>
      <c r="D187" s="7"/>
    </row>
    <row r="188" spans="1:4" x14ac:dyDescent="0.25">
      <c r="B188" s="7"/>
      <c r="C188" s="7"/>
      <c r="D188" s="7"/>
    </row>
    <row r="189" spans="1:4" x14ac:dyDescent="0.25">
      <c r="B189" s="7"/>
      <c r="C189" s="7"/>
      <c r="D189" s="7"/>
    </row>
    <row r="190" spans="1:4" x14ac:dyDescent="0.25">
      <c r="B190" s="7"/>
      <c r="C190" s="7"/>
      <c r="D190" s="7"/>
    </row>
    <row r="191" spans="1:4" x14ac:dyDescent="0.25">
      <c r="B191" s="7"/>
      <c r="C191" s="7"/>
      <c r="D191" s="7"/>
    </row>
    <row r="192" spans="1:4" x14ac:dyDescent="0.25">
      <c r="B192" s="7"/>
      <c r="C192" s="7"/>
      <c r="D192" s="7"/>
    </row>
    <row r="193" spans="2:4" x14ac:dyDescent="0.25">
      <c r="B193" s="7"/>
      <c r="C193" s="7"/>
      <c r="D193" s="7"/>
    </row>
    <row r="194" spans="2:4" x14ac:dyDescent="0.25">
      <c r="B194" s="7"/>
      <c r="C194" s="7"/>
      <c r="D194" s="7"/>
    </row>
    <row r="195" spans="2:4" x14ac:dyDescent="0.25">
      <c r="B195" s="7"/>
      <c r="C195" s="7"/>
      <c r="D195" s="7"/>
    </row>
    <row r="196" spans="2:4" x14ac:dyDescent="0.25">
      <c r="B196" s="7"/>
      <c r="C196" s="7"/>
      <c r="D196" s="7"/>
    </row>
    <row r="197" spans="2:4" x14ac:dyDescent="0.25">
      <c r="B197" s="7"/>
      <c r="C197" s="7"/>
      <c r="D197" s="7"/>
    </row>
    <row r="198" spans="2:4" x14ac:dyDescent="0.25">
      <c r="B198" s="7"/>
      <c r="C198" s="7"/>
      <c r="D198" s="7"/>
    </row>
    <row r="199" spans="2:4" x14ac:dyDescent="0.25">
      <c r="B199" s="7"/>
      <c r="C199" s="7"/>
      <c r="D199" s="7"/>
    </row>
    <row r="200" spans="2:4" x14ac:dyDescent="0.25">
      <c r="B200" s="7"/>
      <c r="C200" s="7"/>
      <c r="D200" s="7"/>
    </row>
    <row r="201" spans="2:4" x14ac:dyDescent="0.25">
      <c r="B201" s="7"/>
      <c r="C201" s="7"/>
      <c r="D201" s="7"/>
    </row>
    <row r="202" spans="2:4" x14ac:dyDescent="0.25">
      <c r="B202" s="7"/>
      <c r="C202" s="7"/>
      <c r="D202" s="7"/>
    </row>
    <row r="203" spans="2:4" x14ac:dyDescent="0.25">
      <c r="B203" s="7"/>
      <c r="C203" s="7"/>
      <c r="D203" s="7"/>
    </row>
    <row r="204" spans="2:4" x14ac:dyDescent="0.25">
      <c r="B204" s="7"/>
      <c r="C204" s="7"/>
      <c r="D204" s="7"/>
    </row>
    <row r="205" spans="2:4" x14ac:dyDescent="0.25">
      <c r="B205" s="7"/>
      <c r="C205" s="7"/>
      <c r="D205" s="7"/>
    </row>
    <row r="206" spans="2:4" x14ac:dyDescent="0.25">
      <c r="B206" s="7"/>
      <c r="C206" s="7"/>
      <c r="D206" s="7"/>
    </row>
    <row r="207" spans="2:4" x14ac:dyDescent="0.25">
      <c r="B207" s="7"/>
      <c r="C207" s="7"/>
      <c r="D207" s="7"/>
    </row>
    <row r="208" spans="2:4" x14ac:dyDescent="0.25">
      <c r="B208" s="7"/>
      <c r="C208" s="7"/>
      <c r="D208" s="7"/>
    </row>
    <row r="209" spans="2:4" x14ac:dyDescent="0.25">
      <c r="B209" s="7"/>
      <c r="C209" s="7"/>
      <c r="D209" s="7"/>
    </row>
    <row r="210" spans="2:4" x14ac:dyDescent="0.25">
      <c r="B210" s="7"/>
      <c r="C210" s="7"/>
      <c r="D210" s="7"/>
    </row>
    <row r="211" spans="2:4" x14ac:dyDescent="0.25">
      <c r="B211" s="7"/>
      <c r="C211" s="7"/>
      <c r="D211" s="7"/>
    </row>
    <row r="212" spans="2:4" x14ac:dyDescent="0.25">
      <c r="B212" s="7"/>
      <c r="C212" s="7"/>
      <c r="D212" s="7"/>
    </row>
    <row r="213" spans="2:4" x14ac:dyDescent="0.25">
      <c r="B213" s="7"/>
      <c r="C213" s="7"/>
      <c r="D213" s="7"/>
    </row>
    <row r="214" spans="2:4" x14ac:dyDescent="0.25">
      <c r="B214" s="7"/>
      <c r="C214" s="7"/>
      <c r="D214" s="7"/>
    </row>
    <row r="215" spans="2:4" x14ac:dyDescent="0.25">
      <c r="B215" s="7"/>
      <c r="C215" s="7"/>
      <c r="D215" s="7"/>
    </row>
    <row r="216" spans="2:4" x14ac:dyDescent="0.25">
      <c r="B216" s="7"/>
      <c r="C216" s="7"/>
      <c r="D216" s="7"/>
    </row>
    <row r="217" spans="2:4" x14ac:dyDescent="0.25">
      <c r="B217" s="7"/>
      <c r="C217" s="7"/>
      <c r="D217" s="7"/>
    </row>
    <row r="218" spans="2:4" x14ac:dyDescent="0.25">
      <c r="B218" s="7"/>
      <c r="C218" s="7"/>
      <c r="D218" s="7"/>
    </row>
    <row r="219" spans="2:4" x14ac:dyDescent="0.25">
      <c r="B219" s="7"/>
      <c r="C219" s="7"/>
      <c r="D219" s="7"/>
    </row>
    <row r="220" spans="2:4" x14ac:dyDescent="0.25">
      <c r="B220" s="7"/>
      <c r="C220" s="7"/>
      <c r="D220" s="7"/>
    </row>
    <row r="221" spans="2:4" x14ac:dyDescent="0.25">
      <c r="B221" s="7"/>
      <c r="C221" s="7"/>
      <c r="D221" s="7"/>
    </row>
    <row r="222" spans="2:4" x14ac:dyDescent="0.25">
      <c r="B222" s="7"/>
      <c r="C222" s="7"/>
      <c r="D222" s="7"/>
    </row>
    <row r="223" spans="2:4" x14ac:dyDescent="0.25">
      <c r="B223" s="7"/>
      <c r="C223" s="7"/>
      <c r="D223" s="7"/>
    </row>
    <row r="224" spans="2:4" x14ac:dyDescent="0.25">
      <c r="B224" s="7"/>
      <c r="C224" s="7"/>
      <c r="D224" s="7"/>
    </row>
    <row r="225" spans="2:4" x14ac:dyDescent="0.25">
      <c r="B225" s="7"/>
      <c r="C225" s="7"/>
      <c r="D225" s="7"/>
    </row>
    <row r="226" spans="2:4" x14ac:dyDescent="0.25">
      <c r="B226" s="7"/>
      <c r="C226" s="7"/>
      <c r="D226" s="7"/>
    </row>
    <row r="227" spans="2:4" x14ac:dyDescent="0.25">
      <c r="B227" s="7"/>
      <c r="C227" s="7"/>
      <c r="D227" s="7"/>
    </row>
    <row r="228" spans="2:4" x14ac:dyDescent="0.25">
      <c r="B228" s="7"/>
      <c r="C228" s="7"/>
      <c r="D228" s="7"/>
    </row>
    <row r="229" spans="2:4" x14ac:dyDescent="0.25">
      <c r="B229" s="7"/>
      <c r="C229" s="7"/>
      <c r="D229" s="7"/>
    </row>
    <row r="230" spans="2:4" x14ac:dyDescent="0.25">
      <c r="B230" s="7"/>
      <c r="C230" s="7"/>
      <c r="D230" s="7"/>
    </row>
    <row r="231" spans="2:4" x14ac:dyDescent="0.25">
      <c r="B231" s="7"/>
      <c r="C231" s="7"/>
      <c r="D231" s="7"/>
    </row>
    <row r="232" spans="2:4" x14ac:dyDescent="0.25">
      <c r="B232" s="7"/>
      <c r="C232" s="7"/>
      <c r="D232" s="7"/>
    </row>
    <row r="233" spans="2:4" x14ac:dyDescent="0.25">
      <c r="B233" s="7"/>
      <c r="C233" s="7"/>
      <c r="D233" s="7"/>
    </row>
    <row r="234" spans="2:4" x14ac:dyDescent="0.25">
      <c r="B234" s="7"/>
      <c r="C234" s="7"/>
      <c r="D234" s="7"/>
    </row>
    <row r="235" spans="2:4" x14ac:dyDescent="0.25">
      <c r="B235" s="7"/>
      <c r="C235" s="7"/>
      <c r="D235" s="7"/>
    </row>
    <row r="236" spans="2:4" x14ac:dyDescent="0.25">
      <c r="B236" s="7"/>
      <c r="C236" s="7"/>
      <c r="D236" s="7"/>
    </row>
    <row r="237" spans="2:4" x14ac:dyDescent="0.25">
      <c r="B237" s="7"/>
      <c r="C237" s="7"/>
      <c r="D237" s="7"/>
    </row>
    <row r="238" spans="2:4" x14ac:dyDescent="0.25">
      <c r="B238" s="7"/>
      <c r="C238" s="7"/>
      <c r="D238" s="7"/>
    </row>
    <row r="239" spans="2:4" x14ac:dyDescent="0.25">
      <c r="B239" s="7"/>
      <c r="C239" s="7"/>
      <c r="D239" s="7"/>
    </row>
    <row r="240" spans="2:4" x14ac:dyDescent="0.25">
      <c r="B240" s="7"/>
      <c r="C240" s="7"/>
      <c r="D240" s="7"/>
    </row>
    <row r="241" spans="2:4" x14ac:dyDescent="0.25">
      <c r="B241" s="7"/>
      <c r="C241" s="7"/>
      <c r="D241" s="7"/>
    </row>
    <row r="242" spans="2:4" x14ac:dyDescent="0.25">
      <c r="B242" s="7"/>
      <c r="C242" s="7"/>
      <c r="D242" s="7"/>
    </row>
    <row r="243" spans="2:4" x14ac:dyDescent="0.25">
      <c r="B243" s="7"/>
      <c r="C243" s="7"/>
      <c r="D243" s="7"/>
    </row>
    <row r="244" spans="2:4" x14ac:dyDescent="0.25">
      <c r="B244" s="7"/>
      <c r="C244" s="7"/>
      <c r="D244" s="7"/>
    </row>
    <row r="245" spans="2:4" x14ac:dyDescent="0.25">
      <c r="B245" s="7"/>
      <c r="C245" s="7"/>
      <c r="D245" s="7"/>
    </row>
    <row r="246" spans="2:4" x14ac:dyDescent="0.25">
      <c r="B246" s="7"/>
      <c r="C246" s="7"/>
      <c r="D246" s="7"/>
    </row>
    <row r="247" spans="2:4" x14ac:dyDescent="0.25">
      <c r="B247" s="7"/>
      <c r="C247" s="7"/>
      <c r="D247" s="7"/>
    </row>
    <row r="248" spans="2:4" x14ac:dyDescent="0.25">
      <c r="B248" s="7"/>
      <c r="C248" s="7"/>
      <c r="D248" s="7"/>
    </row>
    <row r="249" spans="2:4" x14ac:dyDescent="0.25">
      <c r="B249" s="7"/>
      <c r="C249" s="7"/>
      <c r="D249" s="7"/>
    </row>
    <row r="250" spans="2:4" x14ac:dyDescent="0.25">
      <c r="B250" s="7"/>
      <c r="C250" s="7"/>
      <c r="D250" s="7"/>
    </row>
    <row r="251" spans="2:4" x14ac:dyDescent="0.25">
      <c r="B251" s="7"/>
      <c r="C251" s="7"/>
      <c r="D251" s="7"/>
    </row>
    <row r="252" spans="2:4" x14ac:dyDescent="0.25">
      <c r="B252" s="7"/>
      <c r="C252" s="7"/>
      <c r="D252" s="7"/>
    </row>
    <row r="253" spans="2:4" x14ac:dyDescent="0.25">
      <c r="B253" s="7"/>
      <c r="C253" s="7"/>
      <c r="D253" s="7"/>
    </row>
    <row r="254" spans="2:4" x14ac:dyDescent="0.25">
      <c r="B254" s="7"/>
      <c r="C254" s="7"/>
      <c r="D254" s="7"/>
    </row>
    <row r="255" spans="2:4" x14ac:dyDescent="0.25">
      <c r="B255" s="7"/>
      <c r="C255" s="7"/>
      <c r="D255" s="7"/>
    </row>
    <row r="256" spans="2:4" x14ac:dyDescent="0.25">
      <c r="B256" s="7"/>
      <c r="C256" s="7"/>
      <c r="D256" s="7"/>
    </row>
    <row r="257" spans="2:4" x14ac:dyDescent="0.25">
      <c r="B257" s="7"/>
      <c r="C257" s="7"/>
      <c r="D257" s="7"/>
    </row>
    <row r="258" spans="2:4" x14ac:dyDescent="0.25">
      <c r="B258" s="7"/>
      <c r="C258" s="7"/>
      <c r="D258" s="7"/>
    </row>
    <row r="259" spans="2:4" x14ac:dyDescent="0.25">
      <c r="B259" s="7"/>
      <c r="C259" s="7"/>
      <c r="D259" s="7"/>
    </row>
    <row r="260" spans="2:4" x14ac:dyDescent="0.25">
      <c r="B260" s="7"/>
      <c r="C260" s="7"/>
      <c r="D260" s="7"/>
    </row>
    <row r="261" spans="2:4" x14ac:dyDescent="0.25">
      <c r="B261" s="7"/>
      <c r="C261" s="7"/>
      <c r="D261" s="7"/>
    </row>
    <row r="262" spans="2:4" x14ac:dyDescent="0.25">
      <c r="B262" s="7"/>
      <c r="C262" s="7"/>
      <c r="D262" s="7"/>
    </row>
    <row r="263" spans="2:4" x14ac:dyDescent="0.25">
      <c r="B263" s="7"/>
      <c r="C263" s="7"/>
      <c r="D263" s="7"/>
    </row>
    <row r="264" spans="2:4" x14ac:dyDescent="0.25">
      <c r="B264" s="7"/>
      <c r="C264" s="7"/>
      <c r="D264" s="7"/>
    </row>
    <row r="265" spans="2:4" x14ac:dyDescent="0.25">
      <c r="B265" s="7"/>
      <c r="C265" s="7"/>
      <c r="D265" s="7"/>
    </row>
    <row r="266" spans="2:4" x14ac:dyDescent="0.25">
      <c r="B266" s="7"/>
      <c r="C266" s="7"/>
      <c r="D266" s="7"/>
    </row>
    <row r="267" spans="2:4" x14ac:dyDescent="0.25">
      <c r="B267" s="7"/>
      <c r="C267" s="7"/>
      <c r="D267" s="7"/>
    </row>
    <row r="268" spans="2:4" x14ac:dyDescent="0.25">
      <c r="B268" s="7"/>
      <c r="C268" s="7"/>
      <c r="D268" s="7"/>
    </row>
    <row r="269" spans="2:4" x14ac:dyDescent="0.25">
      <c r="B269" s="7"/>
      <c r="C269" s="7"/>
      <c r="D269" s="7"/>
    </row>
    <row r="270" spans="2:4" x14ac:dyDescent="0.25">
      <c r="B270" s="7"/>
      <c r="C270" s="7"/>
      <c r="D270" s="7"/>
    </row>
    <row r="271" spans="2:4" x14ac:dyDescent="0.25">
      <c r="B271" s="7"/>
      <c r="C271" s="7"/>
      <c r="D271" s="7"/>
    </row>
    <row r="272" spans="2:4" x14ac:dyDescent="0.25">
      <c r="B272" s="7"/>
      <c r="C272" s="7"/>
      <c r="D272" s="7"/>
    </row>
    <row r="273" spans="2:4" x14ac:dyDescent="0.25">
      <c r="B273" s="7"/>
      <c r="C273" s="7"/>
      <c r="D273" s="7"/>
    </row>
    <row r="274" spans="2:4" x14ac:dyDescent="0.25">
      <c r="B274" s="7"/>
      <c r="C274" s="7"/>
      <c r="D274" s="7"/>
    </row>
    <row r="275" spans="2:4" x14ac:dyDescent="0.25">
      <c r="B275" s="7"/>
      <c r="C275" s="7"/>
      <c r="D275" s="7"/>
    </row>
    <row r="276" spans="2:4" x14ac:dyDescent="0.25">
      <c r="B276" s="7"/>
      <c r="C276" s="7"/>
      <c r="D276" s="7"/>
    </row>
    <row r="277" spans="2:4" x14ac:dyDescent="0.25">
      <c r="B277" s="7"/>
      <c r="C277" s="7"/>
      <c r="D277" s="7"/>
    </row>
    <row r="278" spans="2:4" x14ac:dyDescent="0.25">
      <c r="B278" s="7"/>
      <c r="C278" s="7"/>
      <c r="D278" s="7"/>
    </row>
    <row r="279" spans="2:4" x14ac:dyDescent="0.25">
      <c r="B279" s="7"/>
      <c r="C279" s="7"/>
      <c r="D279" s="7"/>
    </row>
    <row r="280" spans="2:4" x14ac:dyDescent="0.25">
      <c r="B280" s="7"/>
      <c r="C280" s="7"/>
      <c r="D280" s="7"/>
    </row>
    <row r="281" spans="2:4" x14ac:dyDescent="0.25">
      <c r="B281" s="7"/>
      <c r="C281" s="7"/>
      <c r="D281" s="7"/>
    </row>
    <row r="282" spans="2:4" x14ac:dyDescent="0.25">
      <c r="B282" s="7"/>
      <c r="C282" s="7"/>
      <c r="D282" s="7"/>
    </row>
    <row r="283" spans="2:4" x14ac:dyDescent="0.25">
      <c r="B283" s="7"/>
      <c r="C283" s="7"/>
      <c r="D283" s="7"/>
    </row>
    <row r="284" spans="2:4" x14ac:dyDescent="0.25">
      <c r="B284" s="7"/>
      <c r="C284" s="7"/>
      <c r="D284" s="7"/>
    </row>
    <row r="285" spans="2:4" x14ac:dyDescent="0.25">
      <c r="B285" s="7"/>
      <c r="C285" s="7"/>
      <c r="D285" s="7"/>
    </row>
    <row r="286" spans="2:4" x14ac:dyDescent="0.25">
      <c r="B286" s="7"/>
      <c r="C286" s="7"/>
      <c r="D286" s="7"/>
    </row>
    <row r="287" spans="2:4" x14ac:dyDescent="0.25">
      <c r="B287" s="7"/>
      <c r="C287" s="7"/>
      <c r="D287" s="7"/>
    </row>
    <row r="288" spans="2:4" x14ac:dyDescent="0.25">
      <c r="B288" s="7"/>
      <c r="C288" s="7"/>
      <c r="D288" s="7"/>
    </row>
    <row r="289" spans="2:4" x14ac:dyDescent="0.25">
      <c r="B289" s="7"/>
      <c r="C289" s="7"/>
      <c r="D289" s="7"/>
    </row>
    <row r="290" spans="2:4" x14ac:dyDescent="0.25">
      <c r="B290" s="7"/>
      <c r="C290" s="7"/>
      <c r="D290" s="7"/>
    </row>
    <row r="291" spans="2:4" x14ac:dyDescent="0.25">
      <c r="B291" s="7"/>
      <c r="C291" s="7"/>
      <c r="D291" s="7"/>
    </row>
    <row r="292" spans="2:4" x14ac:dyDescent="0.25">
      <c r="B292" s="7"/>
      <c r="C292" s="7"/>
      <c r="D292" s="7"/>
    </row>
    <row r="293" spans="2:4" x14ac:dyDescent="0.25">
      <c r="B293" s="7"/>
      <c r="C293" s="7"/>
      <c r="D293" s="7"/>
    </row>
    <row r="294" spans="2:4" x14ac:dyDescent="0.25">
      <c r="B294" s="7"/>
      <c r="C294" s="7"/>
      <c r="D294" s="7"/>
    </row>
    <row r="295" spans="2:4" x14ac:dyDescent="0.25">
      <c r="B295" s="7"/>
      <c r="C295" s="7"/>
      <c r="D295" s="7"/>
    </row>
    <row r="296" spans="2:4" x14ac:dyDescent="0.25">
      <c r="B296" s="7"/>
      <c r="C296" s="7"/>
      <c r="D296" s="7"/>
    </row>
    <row r="297" spans="2:4" x14ac:dyDescent="0.25">
      <c r="B297" s="7"/>
      <c r="C297" s="7"/>
      <c r="D297" s="7"/>
    </row>
    <row r="298" spans="2:4" x14ac:dyDescent="0.25">
      <c r="B298" s="7"/>
      <c r="C298" s="7"/>
      <c r="D298" s="7"/>
    </row>
    <row r="299" spans="2:4" x14ac:dyDescent="0.25">
      <c r="B299" s="7"/>
      <c r="C299" s="7"/>
      <c r="D299" s="7"/>
    </row>
    <row r="300" spans="2:4" x14ac:dyDescent="0.25">
      <c r="B300" s="7"/>
      <c r="C300" s="7"/>
      <c r="D300" s="7"/>
    </row>
    <row r="301" spans="2:4" x14ac:dyDescent="0.25">
      <c r="B301" s="7"/>
      <c r="C301" s="7"/>
      <c r="D301" s="7"/>
    </row>
    <row r="302" spans="2:4" x14ac:dyDescent="0.25">
      <c r="B302" s="7"/>
      <c r="C302" s="7"/>
      <c r="D302" s="7"/>
    </row>
    <row r="303" spans="2:4" x14ac:dyDescent="0.25">
      <c r="B303" s="7"/>
      <c r="C303" s="7"/>
      <c r="D303" s="7"/>
    </row>
    <row r="304" spans="2:4" x14ac:dyDescent="0.25">
      <c r="B304" s="7"/>
      <c r="C304" s="7"/>
      <c r="D304" s="7"/>
    </row>
    <row r="305" spans="2:4" x14ac:dyDescent="0.25">
      <c r="B305" s="7"/>
      <c r="C305" s="7"/>
      <c r="D305" s="7"/>
    </row>
    <row r="306" spans="2:4" x14ac:dyDescent="0.25">
      <c r="B306" s="7"/>
      <c r="C306" s="7"/>
      <c r="D306" s="7"/>
    </row>
    <row r="307" spans="2:4" x14ac:dyDescent="0.25">
      <c r="B307" s="7"/>
      <c r="C307" s="7"/>
      <c r="D307" s="7"/>
    </row>
    <row r="308" spans="2:4" x14ac:dyDescent="0.25">
      <c r="B308" s="7"/>
      <c r="C308" s="7"/>
      <c r="D308" s="7"/>
    </row>
    <row r="309" spans="2:4" x14ac:dyDescent="0.25">
      <c r="B309" s="7"/>
      <c r="C309" s="7"/>
      <c r="D309" s="7"/>
    </row>
    <row r="310" spans="2:4" x14ac:dyDescent="0.25">
      <c r="B310" s="7"/>
      <c r="C310" s="7"/>
      <c r="D310" s="7"/>
    </row>
    <row r="311" spans="2:4" x14ac:dyDescent="0.25">
      <c r="B311" s="7"/>
      <c r="C311" s="7"/>
      <c r="D311" s="7"/>
    </row>
    <row r="312" spans="2:4" x14ac:dyDescent="0.25">
      <c r="B312" s="7"/>
      <c r="C312" s="7"/>
      <c r="D312" s="7"/>
    </row>
    <row r="313" spans="2:4" x14ac:dyDescent="0.25">
      <c r="B313" s="7"/>
      <c r="C313" s="7"/>
      <c r="D313" s="7"/>
    </row>
    <row r="314" spans="2:4" x14ac:dyDescent="0.25">
      <c r="B314" s="7"/>
      <c r="C314" s="7"/>
      <c r="D314" s="7"/>
    </row>
    <row r="315" spans="2:4" x14ac:dyDescent="0.25">
      <c r="B315" s="7"/>
      <c r="C315" s="7"/>
      <c r="D315" s="7"/>
    </row>
    <row r="316" spans="2:4" x14ac:dyDescent="0.25">
      <c r="B316" s="7"/>
      <c r="C316" s="7"/>
      <c r="D316" s="7"/>
    </row>
    <row r="317" spans="2:4" x14ac:dyDescent="0.25">
      <c r="B317" s="7"/>
      <c r="C317" s="7"/>
      <c r="D317" s="7"/>
    </row>
    <row r="318" spans="2:4" x14ac:dyDescent="0.25">
      <c r="B318" s="7"/>
      <c r="C318" s="7"/>
      <c r="D318" s="7"/>
    </row>
    <row r="319" spans="2:4" x14ac:dyDescent="0.25">
      <c r="B319" s="7"/>
      <c r="C319" s="7"/>
      <c r="D319" s="7"/>
    </row>
    <row r="320" spans="2:4" x14ac:dyDescent="0.25">
      <c r="B320" s="7"/>
      <c r="C320" s="7"/>
      <c r="D320" s="7"/>
    </row>
    <row r="321" spans="2:4" x14ac:dyDescent="0.25">
      <c r="B321" s="7"/>
      <c r="C321" s="7"/>
      <c r="D321" s="7"/>
    </row>
    <row r="322" spans="2:4" x14ac:dyDescent="0.25">
      <c r="B322" s="7"/>
      <c r="C322" s="7"/>
      <c r="D322" s="7"/>
    </row>
    <row r="323" spans="2:4" x14ac:dyDescent="0.25">
      <c r="B323" s="7"/>
      <c r="C323" s="7"/>
      <c r="D323" s="7"/>
    </row>
    <row r="324" spans="2:4" x14ac:dyDescent="0.25">
      <c r="B324" s="7"/>
      <c r="C324" s="7"/>
      <c r="D324" s="7"/>
    </row>
    <row r="325" spans="2:4" x14ac:dyDescent="0.25">
      <c r="B325" s="7"/>
      <c r="C325" s="7"/>
      <c r="D325" s="7"/>
    </row>
    <row r="326" spans="2:4" x14ac:dyDescent="0.25">
      <c r="B326" s="7"/>
      <c r="C326" s="7"/>
      <c r="D326" s="7"/>
    </row>
    <row r="327" spans="2:4" x14ac:dyDescent="0.25">
      <c r="B327" s="7"/>
      <c r="C327" s="7"/>
      <c r="D327" s="7"/>
    </row>
    <row r="328" spans="2:4" x14ac:dyDescent="0.25">
      <c r="B328" s="7"/>
      <c r="C328" s="7"/>
      <c r="D328" s="7"/>
    </row>
    <row r="329" spans="2:4" x14ac:dyDescent="0.25">
      <c r="B329" s="7"/>
      <c r="C329" s="7"/>
      <c r="D329" s="7"/>
    </row>
    <row r="330" spans="2:4" x14ac:dyDescent="0.25">
      <c r="B330" s="7"/>
      <c r="C330" s="7"/>
      <c r="D330" s="7"/>
    </row>
    <row r="331" spans="2:4" x14ac:dyDescent="0.25">
      <c r="B331" s="7"/>
      <c r="C331" s="7"/>
      <c r="D331" s="7"/>
    </row>
    <row r="332" spans="2:4" x14ac:dyDescent="0.25">
      <c r="B332" s="7"/>
      <c r="C332" s="7"/>
      <c r="D332" s="7"/>
    </row>
    <row r="333" spans="2:4" x14ac:dyDescent="0.25">
      <c r="B333" s="7"/>
      <c r="C333" s="7"/>
      <c r="D333" s="7"/>
    </row>
    <row r="334" spans="2:4" x14ac:dyDescent="0.25">
      <c r="B334" s="7"/>
      <c r="C334" s="7"/>
      <c r="D334" s="7"/>
    </row>
    <row r="335" spans="2:4" x14ac:dyDescent="0.25">
      <c r="B335" s="7"/>
      <c r="C335" s="7"/>
      <c r="D335" s="7"/>
    </row>
    <row r="336" spans="2:4" x14ac:dyDescent="0.25">
      <c r="B336" s="7"/>
      <c r="C336" s="7"/>
      <c r="D336" s="7"/>
    </row>
    <row r="337" spans="2:4" x14ac:dyDescent="0.25">
      <c r="B337" s="7"/>
      <c r="C337" s="7"/>
      <c r="D337" s="7"/>
    </row>
    <row r="338" spans="2:4" x14ac:dyDescent="0.25">
      <c r="B338" s="7"/>
      <c r="C338" s="7"/>
      <c r="D338" s="7"/>
    </row>
    <row r="339" spans="2:4" x14ac:dyDescent="0.25">
      <c r="B339" s="7"/>
      <c r="C339" s="7"/>
      <c r="D339" s="7"/>
    </row>
    <row r="340" spans="2:4" x14ac:dyDescent="0.25">
      <c r="B340" s="7"/>
      <c r="C340" s="7"/>
      <c r="D340" s="7"/>
    </row>
    <row r="341" spans="2:4" x14ac:dyDescent="0.25">
      <c r="B341" s="7"/>
      <c r="C341" s="7"/>
      <c r="D341" s="7"/>
    </row>
    <row r="342" spans="2:4" x14ac:dyDescent="0.25"/>
    <row r="343" spans="2:4" x14ac:dyDescent="0.25"/>
    <row r="344" spans="2:4" x14ac:dyDescent="0.25"/>
    <row r="345" spans="2:4" x14ac:dyDescent="0.25"/>
    <row r="346" spans="2:4" x14ac:dyDescent="0.25"/>
    <row r="347" spans="2:4" x14ac:dyDescent="0.25"/>
    <row r="348" spans="2:4" x14ac:dyDescent="0.25"/>
    <row r="349" spans="2:4" x14ac:dyDescent="0.25"/>
    <row r="350" spans="2:4" x14ac:dyDescent="0.25"/>
    <row r="351" spans="2:4" x14ac:dyDescent="0.25"/>
    <row r="352" spans="2:4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</sheetData>
  <sheetProtection algorithmName="SHA-512" hashValue="r6nH3lWqjc9aW5mWQJBumMjrSYZsC8iIBIIhP/EtRQRC8I0rNPliFks1kmPSAQqTVVm6fE2EkfB0eWQmvmWpNA==" saltValue="5RztniauyJU/jjVl8EKeeg==" spinCount="100000" sheet="1" objects="1" scenarios="1"/>
  <mergeCells count="10">
    <mergeCell ref="C3:I3"/>
    <mergeCell ref="B4:K4"/>
    <mergeCell ref="B5:B6"/>
    <mergeCell ref="F5:G5"/>
    <mergeCell ref="H5:I5"/>
    <mergeCell ref="K5:K6"/>
    <mergeCell ref="C6:E6"/>
    <mergeCell ref="F6:G6"/>
    <mergeCell ref="H6:I6"/>
    <mergeCell ref="J5:J6"/>
  </mergeCells>
  <conditionalFormatting sqref="F7:F15 F106">
    <cfRule type="expression" dxfId="51" priority="49">
      <formula>AND($D7=1,$F7=" ")</formula>
    </cfRule>
    <cfRule type="expression" dxfId="50" priority="50">
      <formula>AND($D7=0,$F7&lt;&gt;" ")</formula>
    </cfRule>
  </conditionalFormatting>
  <conditionalFormatting sqref="H7:H15 H106">
    <cfRule type="expression" dxfId="49" priority="51">
      <formula>AND($D7=1,$H7=" ")</formula>
    </cfRule>
    <cfRule type="expression" dxfId="48" priority="52">
      <formula>AND($D7=0,$H7&lt;&gt;" ")</formula>
    </cfRule>
  </conditionalFormatting>
  <conditionalFormatting sqref="F16:F23">
    <cfRule type="expression" dxfId="47" priority="45">
      <formula>AND($D16=1,$F16=" ")</formula>
    </cfRule>
    <cfRule type="expression" dxfId="46" priority="46">
      <formula>AND($D16=0,$F16&lt;&gt;" ")</formula>
    </cfRule>
  </conditionalFormatting>
  <conditionalFormatting sqref="H16:H23">
    <cfRule type="expression" dxfId="45" priority="47">
      <formula>AND($D16=1,$H16=" ")</formula>
    </cfRule>
    <cfRule type="expression" dxfId="44" priority="48">
      <formula>AND($D16=0,$H16&lt;&gt;" ")</formula>
    </cfRule>
  </conditionalFormatting>
  <conditionalFormatting sqref="F24:F31">
    <cfRule type="expression" dxfId="43" priority="41">
      <formula>AND($D24=1,$F24=" ")</formula>
    </cfRule>
    <cfRule type="expression" dxfId="42" priority="42">
      <formula>AND($D24=0,$F24&lt;&gt;" ")</formula>
    </cfRule>
  </conditionalFormatting>
  <conditionalFormatting sqref="H24:H31">
    <cfRule type="expression" dxfId="41" priority="43">
      <formula>AND($D24=1,$H24=" ")</formula>
    </cfRule>
    <cfRule type="expression" dxfId="40" priority="44">
      <formula>AND($D24=0,$H24&lt;&gt;" ")</formula>
    </cfRule>
  </conditionalFormatting>
  <conditionalFormatting sqref="F32:F38 F70">
    <cfRule type="expression" dxfId="39" priority="37">
      <formula>AND($D32=1,$F32=" ")</formula>
    </cfRule>
    <cfRule type="expression" dxfId="38" priority="38">
      <formula>AND($D32=0,$F32&lt;&gt;" ")</formula>
    </cfRule>
  </conditionalFormatting>
  <conditionalFormatting sqref="H32:H38 H70">
    <cfRule type="expression" dxfId="37" priority="39">
      <formula>AND($D32=1,$H32=" ")</formula>
    </cfRule>
    <cfRule type="expression" dxfId="36" priority="40">
      <formula>AND($D32=0,$H32&lt;&gt;" ")</formula>
    </cfRule>
  </conditionalFormatting>
  <conditionalFormatting sqref="F71:F78">
    <cfRule type="expression" dxfId="35" priority="33">
      <formula>AND($D71=1,$F71=" ")</formula>
    </cfRule>
    <cfRule type="expression" dxfId="34" priority="34">
      <formula>AND($D71=0,$F71&lt;&gt;" ")</formula>
    </cfRule>
  </conditionalFormatting>
  <conditionalFormatting sqref="H71:H78">
    <cfRule type="expression" dxfId="33" priority="35">
      <formula>AND($D71=1,$H71=" ")</formula>
    </cfRule>
    <cfRule type="expression" dxfId="32" priority="36">
      <formula>AND($D71=0,$H71&lt;&gt;" ")</formula>
    </cfRule>
  </conditionalFormatting>
  <conditionalFormatting sqref="F79:F86">
    <cfRule type="expression" dxfId="31" priority="29">
      <formula>AND($D79=1,$F79=" ")</formula>
    </cfRule>
    <cfRule type="expression" dxfId="30" priority="30">
      <formula>AND($D79=0,$F79&lt;&gt;" ")</formula>
    </cfRule>
  </conditionalFormatting>
  <conditionalFormatting sqref="H79:H86">
    <cfRule type="expression" dxfId="29" priority="31">
      <formula>AND($D79=1,$H79=" ")</formula>
    </cfRule>
    <cfRule type="expression" dxfId="28" priority="32">
      <formula>AND($D79=0,$H79&lt;&gt;" ")</formula>
    </cfRule>
  </conditionalFormatting>
  <conditionalFormatting sqref="F87:F94">
    <cfRule type="expression" dxfId="27" priority="25">
      <formula>AND($D87=1,$F87=" ")</formula>
    </cfRule>
    <cfRule type="expression" dxfId="26" priority="26">
      <formula>AND($D87=0,$F87&lt;&gt;" ")</formula>
    </cfRule>
  </conditionalFormatting>
  <conditionalFormatting sqref="H87:H94">
    <cfRule type="expression" dxfId="25" priority="27">
      <formula>AND($D87=1,$H87=" ")</formula>
    </cfRule>
    <cfRule type="expression" dxfId="24" priority="28">
      <formula>AND($D87=0,$H87&lt;&gt;" ")</formula>
    </cfRule>
  </conditionalFormatting>
  <conditionalFormatting sqref="F95:F100 F105">
    <cfRule type="expression" dxfId="23" priority="21">
      <formula>AND($D95=1,$F95=" ")</formula>
    </cfRule>
    <cfRule type="expression" dxfId="22" priority="22">
      <formula>AND($D95=0,$F95&lt;&gt;" ")</formula>
    </cfRule>
  </conditionalFormatting>
  <conditionalFormatting sqref="H95:H100 H105">
    <cfRule type="expression" dxfId="21" priority="23">
      <formula>AND($D95=1,$H95=" ")</formula>
    </cfRule>
    <cfRule type="expression" dxfId="20" priority="24">
      <formula>AND($D95=0,$H95&lt;&gt;" ")</formula>
    </cfRule>
  </conditionalFormatting>
  <conditionalFormatting sqref="F39:F46">
    <cfRule type="expression" dxfId="19" priority="17">
      <formula>AND($D39=1,$F39=" ")</formula>
    </cfRule>
    <cfRule type="expression" dxfId="18" priority="18">
      <formula>AND($D39=0,$F39&lt;&gt;" ")</formula>
    </cfRule>
  </conditionalFormatting>
  <conditionalFormatting sqref="H39:H46">
    <cfRule type="expression" dxfId="17" priority="19">
      <formula>AND($D39=1,$H39=" ")</formula>
    </cfRule>
    <cfRule type="expression" dxfId="16" priority="20">
      <formula>AND($D39=0,$H39&lt;&gt;" ")</formula>
    </cfRule>
  </conditionalFormatting>
  <conditionalFormatting sqref="F47:F54">
    <cfRule type="expression" dxfId="15" priority="13">
      <formula>AND($D47=1,$F47=" ")</formula>
    </cfRule>
    <cfRule type="expression" dxfId="14" priority="14">
      <formula>AND($D47=0,$F47&lt;&gt;" ")</formula>
    </cfRule>
  </conditionalFormatting>
  <conditionalFormatting sqref="H47:H54">
    <cfRule type="expression" dxfId="13" priority="15">
      <formula>AND($D47=1,$H47=" ")</formula>
    </cfRule>
    <cfRule type="expression" dxfId="12" priority="16">
      <formula>AND($D47=0,$H47&lt;&gt;" ")</formula>
    </cfRule>
  </conditionalFormatting>
  <conditionalFormatting sqref="F55:F62">
    <cfRule type="expression" dxfId="11" priority="9">
      <formula>AND($D55=1,$F55=" ")</formula>
    </cfRule>
    <cfRule type="expression" dxfId="10" priority="10">
      <formula>AND($D55=0,$F55&lt;&gt;" ")</formula>
    </cfRule>
  </conditionalFormatting>
  <conditionalFormatting sqref="H55:H62">
    <cfRule type="expression" dxfId="9" priority="11">
      <formula>AND($D55=1,$H55=" ")</formula>
    </cfRule>
    <cfRule type="expression" dxfId="8" priority="12">
      <formula>AND($D55=0,$H55&lt;&gt;" ")</formula>
    </cfRule>
  </conditionalFormatting>
  <conditionalFormatting sqref="F63:F69">
    <cfRule type="expression" dxfId="7" priority="5">
      <formula>AND($D63=1,$F63=" ")</formula>
    </cfRule>
    <cfRule type="expression" dxfId="6" priority="6">
      <formula>AND($D63=0,$F63&lt;&gt;" ")</formula>
    </cfRule>
  </conditionalFormatting>
  <conditionalFormatting sqref="H63:H69">
    <cfRule type="expression" dxfId="5" priority="7">
      <formula>AND($D63=1,$H63=" ")</formula>
    </cfRule>
    <cfRule type="expression" dxfId="4" priority="8">
      <formula>AND($D63=0,$H63&lt;&gt;" ")</formula>
    </cfRule>
  </conditionalFormatting>
  <conditionalFormatting sqref="F101:F104">
    <cfRule type="expression" dxfId="3" priority="1">
      <formula>AND($D101=1,$F101=" ")</formula>
    </cfRule>
    <cfRule type="expression" dxfId="2" priority="2">
      <formula>AND($D101=0,$F101&lt;&gt;" ")</formula>
    </cfRule>
  </conditionalFormatting>
  <conditionalFormatting sqref="H101:H104">
    <cfRule type="expression" dxfId="1" priority="3">
      <formula>AND($D101=1,$H101=" ")</formula>
    </cfRule>
    <cfRule type="expression" dxfId="0" priority="4">
      <formula>AND($D101=0,$H101&lt;&gt;" ")</formula>
    </cfRule>
  </conditionalFormatting>
  <dataValidations count="1">
    <dataValidation type="whole" allowBlank="1" showInputMessage="1" showErrorMessage="1" error="Zadejte počet dní stáže v rozsahu 5 - 20" sqref="C7:C106">
      <formula1>5</formula1>
      <formula2>20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data!$B$3:$B$32</xm:f>
          </x14:formula1>
          <xm:sqref>F7:F106</xm:sqref>
        </x14:dataValidation>
        <x14:dataValidation type="list" allowBlank="1" showInputMessage="1" showErrorMessage="1">
          <x14:formula1>
            <xm:f>data!$B$35:$B$39</xm:f>
          </x14:formula1>
          <xm:sqref>H7:H106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2" workbookViewId="0">
      <selection activeCell="B45" sqref="B45"/>
    </sheetView>
  </sheetViews>
  <sheetFormatPr defaultRowHeight="15" x14ac:dyDescent="0.25"/>
  <cols>
    <col min="1" max="1" width="9.7109375" bestFit="1" customWidth="1"/>
    <col min="2" max="2" width="20" customWidth="1"/>
    <col min="3" max="3" width="9.140625" style="17"/>
    <col min="4" max="4" width="10" customWidth="1"/>
    <col min="8" max="8" width="19" customWidth="1"/>
  </cols>
  <sheetData>
    <row r="1" spans="1:11" x14ac:dyDescent="0.25">
      <c r="C1" s="17" t="s">
        <v>58</v>
      </c>
      <c r="E1" t="s">
        <v>69</v>
      </c>
    </row>
    <row r="2" spans="1:11" x14ac:dyDescent="0.25">
      <c r="C2" s="17" t="s">
        <v>70</v>
      </c>
      <c r="D2" t="s">
        <v>71</v>
      </c>
      <c r="E2" t="s">
        <v>70</v>
      </c>
      <c r="F2" t="s">
        <v>71</v>
      </c>
    </row>
    <row r="3" spans="1:11" x14ac:dyDescent="0.25">
      <c r="A3" t="s">
        <v>0</v>
      </c>
      <c r="B3" t="s">
        <v>55</v>
      </c>
      <c r="C3" s="17">
        <f>E3*$B$45</f>
        <v>0</v>
      </c>
      <c r="E3" s="17">
        <v>0</v>
      </c>
      <c r="F3">
        <v>0</v>
      </c>
    </row>
    <row r="4" spans="1:11" x14ac:dyDescent="0.25">
      <c r="B4" t="s">
        <v>22</v>
      </c>
      <c r="C4" s="17">
        <f t="shared" ref="C4:C32" si="0">E4*$B$45</f>
        <v>3922.1550000000002</v>
      </c>
      <c r="D4" s="17">
        <f>F4*$B$45</f>
        <v>2742.9450000000002</v>
      </c>
      <c r="E4">
        <v>153</v>
      </c>
      <c r="F4">
        <v>107</v>
      </c>
    </row>
    <row r="5" spans="1:11" x14ac:dyDescent="0.25">
      <c r="B5" t="s">
        <v>23</v>
      </c>
      <c r="C5" s="17">
        <f t="shared" si="0"/>
        <v>3922.1550000000002</v>
      </c>
      <c r="D5" s="17">
        <f t="shared" ref="D5:D32" si="1">F5*$B$45</f>
        <v>2742.9450000000002</v>
      </c>
      <c r="E5">
        <v>153</v>
      </c>
      <c r="F5">
        <v>107</v>
      </c>
    </row>
    <row r="6" spans="1:11" x14ac:dyDescent="0.25">
      <c r="B6" t="s">
        <v>24</v>
      </c>
      <c r="C6" s="17">
        <f t="shared" si="0"/>
        <v>3922.1550000000002</v>
      </c>
      <c r="D6" s="17">
        <f t="shared" si="1"/>
        <v>2742.9450000000002</v>
      </c>
      <c r="E6">
        <v>153</v>
      </c>
      <c r="F6">
        <v>107</v>
      </c>
    </row>
    <row r="7" spans="1:11" x14ac:dyDescent="0.25">
      <c r="B7" t="s">
        <v>25</v>
      </c>
      <c r="C7" s="17">
        <f t="shared" si="0"/>
        <v>3922.1550000000002</v>
      </c>
      <c r="D7" s="17">
        <f t="shared" si="1"/>
        <v>2742.9450000000002</v>
      </c>
      <c r="E7">
        <v>153</v>
      </c>
      <c r="F7">
        <v>107</v>
      </c>
    </row>
    <row r="8" spans="1:11" x14ac:dyDescent="0.25">
      <c r="B8" t="s">
        <v>26</v>
      </c>
      <c r="C8" s="17">
        <f t="shared" si="0"/>
        <v>3922.1550000000002</v>
      </c>
      <c r="D8" s="17">
        <f t="shared" si="1"/>
        <v>2742.9450000000002</v>
      </c>
      <c r="E8">
        <v>153</v>
      </c>
      <c r="F8">
        <v>107</v>
      </c>
    </row>
    <row r="9" spans="1:11" x14ac:dyDescent="0.25">
      <c r="B9" t="s">
        <v>27</v>
      </c>
      <c r="C9" s="17">
        <f t="shared" si="0"/>
        <v>3922.1550000000002</v>
      </c>
      <c r="D9" s="17">
        <f t="shared" si="1"/>
        <v>2742.9450000000002</v>
      </c>
      <c r="E9">
        <v>153</v>
      </c>
      <c r="F9">
        <v>107</v>
      </c>
    </row>
    <row r="10" spans="1:11" x14ac:dyDescent="0.25">
      <c r="B10" t="s">
        <v>28</v>
      </c>
      <c r="C10" s="17">
        <f t="shared" si="0"/>
        <v>3922.1550000000002</v>
      </c>
      <c r="D10" s="17">
        <f t="shared" si="1"/>
        <v>2742.9450000000002</v>
      </c>
      <c r="E10">
        <v>153</v>
      </c>
      <c r="F10">
        <v>107</v>
      </c>
    </row>
    <row r="11" spans="1:11" x14ac:dyDescent="0.25">
      <c r="B11" t="s">
        <v>29</v>
      </c>
      <c r="C11" s="17">
        <f t="shared" si="0"/>
        <v>3922.1550000000002</v>
      </c>
      <c r="D11" s="17">
        <f t="shared" si="1"/>
        <v>2742.9450000000002</v>
      </c>
      <c r="E11">
        <v>153</v>
      </c>
      <c r="F11">
        <v>107</v>
      </c>
    </row>
    <row r="12" spans="1:11" x14ac:dyDescent="0.25">
      <c r="B12" t="s">
        <v>30</v>
      </c>
      <c r="C12" s="17">
        <f t="shared" si="0"/>
        <v>3486.36</v>
      </c>
      <c r="D12" s="17">
        <f t="shared" si="1"/>
        <v>2435.3250000000003</v>
      </c>
      <c r="E12">
        <v>136</v>
      </c>
      <c r="F12">
        <v>95</v>
      </c>
    </row>
    <row r="13" spans="1:11" x14ac:dyDescent="0.25">
      <c r="B13" t="s">
        <v>31</v>
      </c>
      <c r="C13" s="17">
        <f t="shared" si="0"/>
        <v>3486.36</v>
      </c>
      <c r="D13" s="17">
        <f t="shared" si="1"/>
        <v>2435.3250000000003</v>
      </c>
      <c r="E13">
        <v>136</v>
      </c>
      <c r="F13">
        <v>95</v>
      </c>
    </row>
    <row r="14" spans="1:11" x14ac:dyDescent="0.25">
      <c r="B14" t="s">
        <v>32</v>
      </c>
      <c r="C14" s="17">
        <f t="shared" si="0"/>
        <v>3486.36</v>
      </c>
      <c r="D14" s="17">
        <f t="shared" si="1"/>
        <v>2435.3250000000003</v>
      </c>
      <c r="E14">
        <v>136</v>
      </c>
      <c r="F14">
        <v>95</v>
      </c>
      <c r="K14" s="147"/>
    </row>
    <row r="15" spans="1:11" x14ac:dyDescent="0.25">
      <c r="B15" t="s">
        <v>33</v>
      </c>
      <c r="C15" s="17">
        <f t="shared" si="0"/>
        <v>3486.36</v>
      </c>
      <c r="D15" s="17">
        <f t="shared" si="1"/>
        <v>2435.3250000000003</v>
      </c>
      <c r="E15">
        <v>136</v>
      </c>
      <c r="F15">
        <v>95</v>
      </c>
    </row>
    <row r="16" spans="1:11" x14ac:dyDescent="0.25">
      <c r="B16" t="s">
        <v>34</v>
      </c>
      <c r="C16" s="17">
        <f t="shared" si="0"/>
        <v>3486.36</v>
      </c>
      <c r="D16" s="17">
        <f t="shared" si="1"/>
        <v>2435.3250000000003</v>
      </c>
      <c r="E16">
        <v>136</v>
      </c>
      <c r="F16">
        <v>95</v>
      </c>
    </row>
    <row r="17" spans="1:6" x14ac:dyDescent="0.25">
      <c r="B17" t="s">
        <v>35</v>
      </c>
      <c r="C17" s="17">
        <f t="shared" si="0"/>
        <v>3486.36</v>
      </c>
      <c r="D17" s="17">
        <f t="shared" si="1"/>
        <v>2435.3250000000003</v>
      </c>
      <c r="E17">
        <v>136</v>
      </c>
      <c r="F17">
        <v>95</v>
      </c>
    </row>
    <row r="18" spans="1:6" x14ac:dyDescent="0.25">
      <c r="B18" t="s">
        <v>36</v>
      </c>
      <c r="C18" s="17">
        <f t="shared" si="0"/>
        <v>3486.36</v>
      </c>
      <c r="D18" s="17">
        <f t="shared" si="1"/>
        <v>2435.3250000000003</v>
      </c>
      <c r="E18">
        <v>136</v>
      </c>
      <c r="F18">
        <v>95</v>
      </c>
    </row>
    <row r="19" spans="1:6" x14ac:dyDescent="0.25">
      <c r="B19" t="s">
        <v>37</v>
      </c>
      <c r="C19" s="17">
        <f t="shared" si="0"/>
        <v>3486.36</v>
      </c>
      <c r="D19" s="17">
        <f t="shared" si="1"/>
        <v>2435.3250000000003</v>
      </c>
      <c r="E19">
        <v>136</v>
      </c>
      <c r="F19">
        <v>95</v>
      </c>
    </row>
    <row r="20" spans="1:6" x14ac:dyDescent="0.25">
      <c r="B20" t="s">
        <v>38</v>
      </c>
      <c r="C20" s="17">
        <f t="shared" si="0"/>
        <v>3486.36</v>
      </c>
      <c r="D20" s="17">
        <f t="shared" si="1"/>
        <v>2435.3250000000003</v>
      </c>
      <c r="E20">
        <v>136</v>
      </c>
      <c r="F20">
        <v>95</v>
      </c>
    </row>
    <row r="21" spans="1:6" x14ac:dyDescent="0.25">
      <c r="B21" t="s">
        <v>39</v>
      </c>
      <c r="C21" s="17">
        <f t="shared" si="0"/>
        <v>3486.36</v>
      </c>
      <c r="D21" s="17">
        <f t="shared" si="1"/>
        <v>2435.3250000000003</v>
      </c>
      <c r="E21">
        <v>136</v>
      </c>
      <c r="F21">
        <v>95</v>
      </c>
    </row>
    <row r="22" spans="1:6" x14ac:dyDescent="0.25">
      <c r="B22" t="s">
        <v>40</v>
      </c>
      <c r="C22" s="17">
        <f t="shared" si="0"/>
        <v>3486.36</v>
      </c>
      <c r="D22" s="17">
        <f t="shared" si="1"/>
        <v>2435.3250000000003</v>
      </c>
      <c r="E22">
        <v>136</v>
      </c>
      <c r="F22">
        <v>95</v>
      </c>
    </row>
    <row r="23" spans="1:6" x14ac:dyDescent="0.25">
      <c r="B23" t="s">
        <v>41</v>
      </c>
      <c r="C23" s="17">
        <f t="shared" si="0"/>
        <v>3050.5650000000001</v>
      </c>
      <c r="D23" s="17">
        <f t="shared" si="1"/>
        <v>2127.7049999999999</v>
      </c>
      <c r="E23">
        <v>119</v>
      </c>
      <c r="F23">
        <v>83</v>
      </c>
    </row>
    <row r="24" spans="1:6" x14ac:dyDescent="0.25">
      <c r="A24" s="11"/>
      <c r="B24" t="s">
        <v>42</v>
      </c>
      <c r="C24" s="17">
        <f t="shared" si="0"/>
        <v>3050.5650000000001</v>
      </c>
      <c r="D24" s="17">
        <f t="shared" si="1"/>
        <v>2127.7049999999999</v>
      </c>
      <c r="E24">
        <v>119</v>
      </c>
      <c r="F24">
        <v>83</v>
      </c>
    </row>
    <row r="25" spans="1:6" x14ac:dyDescent="0.25">
      <c r="A25" s="11"/>
      <c r="B25" t="s">
        <v>43</v>
      </c>
      <c r="C25" s="17">
        <f t="shared" si="0"/>
        <v>3050.5650000000001</v>
      </c>
      <c r="D25" s="17">
        <f t="shared" si="1"/>
        <v>2127.7049999999999</v>
      </c>
      <c r="E25">
        <v>119</v>
      </c>
      <c r="F25">
        <v>83</v>
      </c>
    </row>
    <row r="26" spans="1:6" x14ac:dyDescent="0.25">
      <c r="A26" s="11"/>
      <c r="B26" t="s">
        <v>44</v>
      </c>
      <c r="C26" s="17">
        <f t="shared" si="0"/>
        <v>3050.5650000000001</v>
      </c>
      <c r="D26" s="17">
        <f t="shared" si="1"/>
        <v>2127.7049999999999</v>
      </c>
      <c r="E26">
        <v>119</v>
      </c>
      <c r="F26">
        <v>83</v>
      </c>
    </row>
    <row r="27" spans="1:6" x14ac:dyDescent="0.25">
      <c r="A27" s="11"/>
      <c r="B27" t="s">
        <v>45</v>
      </c>
      <c r="C27" s="17">
        <f t="shared" si="0"/>
        <v>3050.5650000000001</v>
      </c>
      <c r="D27" s="17">
        <f t="shared" si="1"/>
        <v>2127.7049999999999</v>
      </c>
      <c r="E27">
        <v>119</v>
      </c>
      <c r="F27">
        <v>83</v>
      </c>
    </row>
    <row r="28" spans="1:6" x14ac:dyDescent="0.25">
      <c r="B28" t="s">
        <v>46</v>
      </c>
      <c r="C28" s="17">
        <f t="shared" si="0"/>
        <v>3050.5650000000001</v>
      </c>
      <c r="D28" s="17">
        <f t="shared" si="1"/>
        <v>2127.7049999999999</v>
      </c>
      <c r="E28">
        <v>119</v>
      </c>
      <c r="F28">
        <v>83</v>
      </c>
    </row>
    <row r="29" spans="1:6" x14ac:dyDescent="0.25">
      <c r="B29" t="s">
        <v>47</v>
      </c>
      <c r="C29" s="17">
        <f t="shared" si="0"/>
        <v>3050.5650000000001</v>
      </c>
      <c r="D29" s="17">
        <f t="shared" si="1"/>
        <v>2127.7049999999999</v>
      </c>
      <c r="E29">
        <v>119</v>
      </c>
      <c r="F29">
        <v>83</v>
      </c>
    </row>
    <row r="30" spans="1:6" x14ac:dyDescent="0.25">
      <c r="B30" t="s">
        <v>48</v>
      </c>
      <c r="C30" s="17">
        <f t="shared" si="0"/>
        <v>3050.5650000000001</v>
      </c>
      <c r="D30" s="17">
        <f t="shared" si="1"/>
        <v>2127.7049999999999</v>
      </c>
      <c r="E30">
        <v>119</v>
      </c>
      <c r="F30">
        <v>83</v>
      </c>
    </row>
    <row r="31" spans="1:6" x14ac:dyDescent="0.25">
      <c r="B31" t="s">
        <v>49</v>
      </c>
      <c r="C31" s="17">
        <f t="shared" si="0"/>
        <v>3050.5650000000001</v>
      </c>
      <c r="D31" s="17">
        <f t="shared" si="1"/>
        <v>2127.7049999999999</v>
      </c>
      <c r="E31">
        <v>119</v>
      </c>
      <c r="F31">
        <v>83</v>
      </c>
    </row>
    <row r="32" spans="1:6" x14ac:dyDescent="0.25">
      <c r="B32" t="s">
        <v>50</v>
      </c>
      <c r="C32" s="17">
        <f t="shared" si="0"/>
        <v>3050.5650000000001</v>
      </c>
      <c r="D32" s="17">
        <f t="shared" si="1"/>
        <v>2127.7049999999999</v>
      </c>
      <c r="E32" s="17">
        <v>119</v>
      </c>
      <c r="F32">
        <v>83</v>
      </c>
    </row>
    <row r="34" spans="1:4" x14ac:dyDescent="0.25">
      <c r="C34" s="121" t="s">
        <v>58</v>
      </c>
      <c r="D34" s="120" t="s">
        <v>69</v>
      </c>
    </row>
    <row r="35" spans="1:4" x14ac:dyDescent="0.25">
      <c r="A35" s="11" t="s">
        <v>1</v>
      </c>
      <c r="B35" s="11" t="s">
        <v>55</v>
      </c>
      <c r="C35" s="17">
        <f>D35*$B$45</f>
        <v>0</v>
      </c>
      <c r="D35" s="17">
        <v>0</v>
      </c>
    </row>
    <row r="36" spans="1:4" x14ac:dyDescent="0.25">
      <c r="B36" s="11" t="s">
        <v>2</v>
      </c>
      <c r="C36" s="17">
        <f t="shared" ref="C36:C39" si="2">D36*$B$45</f>
        <v>512.70000000000005</v>
      </c>
      <c r="D36" s="17">
        <v>20</v>
      </c>
    </row>
    <row r="37" spans="1:4" x14ac:dyDescent="0.25">
      <c r="B37" s="11" t="s">
        <v>5</v>
      </c>
      <c r="C37" s="17">
        <f t="shared" si="2"/>
        <v>4614.3</v>
      </c>
      <c r="D37" s="17">
        <v>180</v>
      </c>
    </row>
    <row r="38" spans="1:4" x14ac:dyDescent="0.25">
      <c r="B38" s="11" t="s">
        <v>4</v>
      </c>
      <c r="C38" s="17">
        <f t="shared" si="2"/>
        <v>7049.625</v>
      </c>
      <c r="D38" s="17">
        <v>275</v>
      </c>
    </row>
    <row r="39" spans="1:4" x14ac:dyDescent="0.25">
      <c r="B39" s="11" t="s">
        <v>3</v>
      </c>
      <c r="C39" s="17">
        <f t="shared" si="2"/>
        <v>9228.6</v>
      </c>
      <c r="D39" s="17">
        <v>360</v>
      </c>
    </row>
    <row r="41" spans="1:4" x14ac:dyDescent="0.25">
      <c r="A41" t="s">
        <v>56</v>
      </c>
      <c r="B41" s="11" t="s">
        <v>59</v>
      </c>
      <c r="C41" s="17">
        <v>1388</v>
      </c>
    </row>
    <row r="42" spans="1:4" x14ac:dyDescent="0.25">
      <c r="B42" s="11"/>
    </row>
    <row r="43" spans="1:4" x14ac:dyDescent="0.25">
      <c r="A43" t="s">
        <v>109</v>
      </c>
      <c r="C43" s="17">
        <f>D43*B45</f>
        <v>8972.25</v>
      </c>
      <c r="D43">
        <v>350</v>
      </c>
    </row>
    <row r="44" spans="1:4" ht="15.75" thickBot="1" x14ac:dyDescent="0.3"/>
    <row r="45" spans="1:4" ht="15.75" thickBot="1" x14ac:dyDescent="0.3">
      <c r="A45" t="s">
        <v>57</v>
      </c>
      <c r="B45" s="122">
        <v>25.635000000000002</v>
      </c>
    </row>
    <row r="47" spans="1:4" ht="18.75" customHeight="1" x14ac:dyDescent="0.25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15OPMSMT0001-28-103262</_dlc_DocId>
    <_dlc_DocIdUrl xmlns="0104a4cd-1400-468e-be1b-c7aad71d7d5a">
      <Url>http://op.msmt.cz/_layouts/15/DocIdRedir.aspx?ID=15OPMSMT0001-28-103262</Url>
      <Description>15OPMSMT0001-28-103262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27C9DBC-58E9-457B-986D-9C02A44DADF6}">
  <ds:schemaRefs>
    <ds:schemaRef ds:uri="http://schemas.microsoft.com/office/2006/documentManagement/types"/>
    <ds:schemaRef ds:uri="http://schemas.microsoft.com/office/infopath/2007/PartnerControls"/>
    <ds:schemaRef ds:uri="0104a4cd-1400-468e-be1b-c7aad71d7d5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úvod</vt:lpstr>
      <vt:lpstr>učitel</vt:lpstr>
      <vt:lpstr>VŠ pedagog</vt:lpstr>
      <vt:lpstr>student</vt:lpstr>
      <vt:lpstr>data</vt:lpstr>
      <vt:lpstr>cestovné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cp:lastModifiedBy>Soběslavská Jana</cp:lastModifiedBy>
  <cp:lastPrinted>2019-02-22T10:46:27Z</cp:lastPrinted>
  <dcterms:created xsi:type="dcterms:W3CDTF">2016-02-29T09:42:03Z</dcterms:created>
  <dcterms:modified xsi:type="dcterms:W3CDTF">2019-03-11T14:01:37Z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47fe78d9-7117-4ca1-a381-c5894ebe2aa6</vt:lpwstr>
  </property>
  <property fmtid="{D5CDD505-2E9C-101B-9397-08002B2CF9AE}" pid="4" name="_dlc_DocId">
    <vt:lpwstr>15OPMSMT0001-28-26339</vt:lpwstr>
  </property>
  <property fmtid="{D5CDD505-2E9C-101B-9397-08002B2CF9AE}" pid="5" name="_dlc_DocIdUrl">
    <vt:lpwstr>http://op.msmt.cz/_layouts/15/DocIdRedir.aspx?ID=15OPMSMT0001-28-26339, 15OPMSMT0001-28-26339</vt:lpwstr>
  </property>
</Properties>
</file>