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sikovav\Desktop\"/>
    </mc:Choice>
  </mc:AlternateContent>
  <xr:revisionPtr revIDLastSave="0" documentId="13_ncr:1_{F6479FD4-50AF-46BD-9FE1-079AF3676C8D}" xr6:coauthVersionLast="36" xr6:coauthVersionMax="36" xr10:uidLastSave="{00000000-0000-0000-0000-000000000000}"/>
  <workbookProtection workbookPassword="C7A0" lockStructure="1"/>
  <bookViews>
    <workbookView xWindow="0" yWindow="0" windowWidth="19200" windowHeight="6300" tabRatio="758" xr2:uid="{00000000-000D-0000-FFFF-FFFF00000000}"/>
  </bookViews>
  <sheets>
    <sheet name="Úvodní strana" sheetId="12" r:id="rId1"/>
    <sheet name="Souhrn" sheetId="28" r:id="rId2"/>
    <sheet name="SŠ" sheetId="23" r:id="rId3"/>
    <sheet name="VOŠ" sheetId="31" r:id="rId4"/>
    <sheet name="DM" sheetId="30" r:id="rId5"/>
    <sheet name="Internát" sheetId="32" r:id="rId6"/>
    <sheet name="Seznam osob pro ind. 6 00 00" sheetId="33" r:id="rId7"/>
    <sheet name="Informace krácení šablon" sheetId="34" r:id="rId8"/>
    <sheet name="Krácení šablon" sheetId="35" r:id="rId9"/>
    <sheet name="SKRÝT!!  Pomocné" sheetId="36" state="hidden" r:id="rId10"/>
    <sheet name="data" sheetId="29" state="hidden" r:id="rId11"/>
  </sheets>
  <externalReferences>
    <externalReference r:id="rId12"/>
  </externalReferences>
  <definedNames>
    <definedName name="ICT">data!$A$2:$A$5</definedName>
    <definedName name="_xlnm.Print_Area" localSheetId="0">'Úvodní strana'!$B$2:$P$41</definedName>
  </definedNames>
  <calcPr calcId="191029"/>
</workbook>
</file>

<file path=xl/calcChain.xml><?xml version="1.0" encoding="utf-8"?>
<calcChain xmlns="http://schemas.openxmlformats.org/spreadsheetml/2006/main">
  <c r="J4" i="35" l="1"/>
  <c r="J5" i="35"/>
  <c r="J6" i="35"/>
  <c r="J7" i="35"/>
  <c r="J8" i="35"/>
  <c r="J9" i="35"/>
  <c r="J10" i="35"/>
  <c r="J11" i="35"/>
  <c r="J12" i="35"/>
  <c r="J13" i="35"/>
  <c r="J14" i="35"/>
  <c r="J15" i="35"/>
  <c r="J16" i="35"/>
  <c r="J17" i="35"/>
  <c r="J18" i="35"/>
  <c r="J19" i="35"/>
  <c r="J20" i="35"/>
  <c r="J21" i="35"/>
  <c r="J22" i="35"/>
  <c r="J23" i="35"/>
  <c r="J24" i="35"/>
  <c r="J25" i="35"/>
  <c r="J26" i="35"/>
  <c r="J27" i="35"/>
  <c r="J28" i="35"/>
  <c r="J29" i="35"/>
  <c r="J30" i="35"/>
  <c r="J31" i="35"/>
  <c r="J32" i="35"/>
  <c r="J33" i="35"/>
  <c r="J34" i="35"/>
  <c r="J35" i="35"/>
  <c r="J36" i="35"/>
  <c r="J37" i="35"/>
  <c r="J38" i="35"/>
  <c r="J39" i="35"/>
  <c r="J40" i="35"/>
  <c r="J41" i="35"/>
  <c r="J42" i="35"/>
  <c r="J43" i="35"/>
  <c r="J44" i="35"/>
  <c r="J45" i="35"/>
  <c r="J46" i="35"/>
  <c r="J47" i="35"/>
  <c r="J48" i="35"/>
  <c r="J49" i="35"/>
  <c r="J50" i="35"/>
  <c r="J51" i="35"/>
  <c r="J52" i="35"/>
  <c r="J53" i="35"/>
  <c r="J54" i="35"/>
  <c r="J55" i="35"/>
  <c r="J56" i="35"/>
  <c r="J57" i="35"/>
  <c r="J58" i="35"/>
  <c r="J59" i="35"/>
  <c r="J60" i="35"/>
  <c r="J61" i="35"/>
  <c r="J62" i="35"/>
  <c r="J63" i="35"/>
  <c r="J64" i="35"/>
  <c r="J65" i="35"/>
  <c r="J66" i="35"/>
  <c r="J67" i="35"/>
  <c r="J68" i="35"/>
  <c r="J69" i="35"/>
  <c r="J70" i="35"/>
  <c r="J71" i="35"/>
  <c r="J72" i="35"/>
  <c r="J73" i="35"/>
  <c r="J74" i="35"/>
  <c r="J75" i="35"/>
  <c r="J76" i="35"/>
  <c r="J77" i="35"/>
  <c r="J78" i="35"/>
  <c r="J79" i="35"/>
  <c r="J80" i="35"/>
  <c r="J81" i="35"/>
  <c r="J82" i="35"/>
  <c r="J83" i="35"/>
  <c r="J84" i="35"/>
  <c r="J85" i="35"/>
  <c r="J86" i="35"/>
  <c r="J87" i="35"/>
  <c r="J88" i="35"/>
  <c r="J89" i="35"/>
  <c r="J90" i="35"/>
  <c r="J91" i="35"/>
  <c r="J92" i="35"/>
  <c r="J93" i="35"/>
  <c r="J94" i="35"/>
  <c r="J95" i="35"/>
  <c r="J96" i="35"/>
  <c r="J97" i="35"/>
  <c r="J98" i="35"/>
  <c r="J99" i="35"/>
  <c r="J100" i="35"/>
  <c r="J101" i="35"/>
  <c r="J102" i="35"/>
  <c r="J103" i="35"/>
  <c r="J104" i="35"/>
  <c r="J105" i="35"/>
  <c r="J106" i="35"/>
  <c r="J107" i="35"/>
  <c r="J108" i="35"/>
  <c r="J109" i="35"/>
  <c r="J110" i="35"/>
  <c r="J111" i="35"/>
  <c r="J112" i="35"/>
  <c r="J113" i="35"/>
  <c r="J114" i="35"/>
  <c r="J115" i="35"/>
  <c r="J116" i="35"/>
  <c r="J117" i="35"/>
  <c r="J118" i="35"/>
  <c r="J119" i="35"/>
  <c r="J120" i="35"/>
  <c r="J121" i="35"/>
  <c r="J122" i="35"/>
  <c r="J123" i="35"/>
  <c r="J124" i="35"/>
  <c r="J125" i="35"/>
  <c r="J126" i="35"/>
  <c r="J127" i="35"/>
  <c r="J128" i="35"/>
  <c r="J129" i="35"/>
  <c r="J130" i="35"/>
  <c r="J131" i="35"/>
  <c r="J132" i="35"/>
  <c r="J133" i="35"/>
  <c r="J134" i="35"/>
  <c r="J135" i="35"/>
  <c r="J136" i="35"/>
  <c r="J137" i="35"/>
  <c r="J138" i="35"/>
  <c r="J139" i="35"/>
  <c r="J140" i="35"/>
  <c r="J141" i="35"/>
  <c r="J142" i="35"/>
  <c r="J143" i="35"/>
  <c r="J144" i="35"/>
  <c r="J145" i="35"/>
  <c r="J146" i="35"/>
  <c r="J147" i="35"/>
  <c r="J148" i="35"/>
  <c r="J149" i="35"/>
  <c r="J150" i="35"/>
  <c r="J151" i="35"/>
  <c r="J152" i="35"/>
  <c r="J153" i="35"/>
  <c r="J154" i="35"/>
  <c r="J155" i="35"/>
  <c r="J156" i="35"/>
  <c r="J157" i="35"/>
  <c r="J158" i="35"/>
  <c r="J159" i="35"/>
  <c r="J160" i="35"/>
  <c r="J161" i="35"/>
  <c r="J162" i="35"/>
  <c r="J163" i="35"/>
  <c r="J164" i="35"/>
  <c r="J165" i="35"/>
  <c r="J166" i="35"/>
  <c r="J167" i="35"/>
  <c r="J168" i="35"/>
  <c r="J169" i="35"/>
  <c r="J170" i="35"/>
  <c r="J171" i="35"/>
  <c r="J172" i="35"/>
  <c r="J173" i="35"/>
  <c r="J174" i="35"/>
  <c r="J175" i="35"/>
  <c r="J176" i="35"/>
  <c r="J177" i="35"/>
  <c r="J178" i="35"/>
  <c r="J179" i="35"/>
  <c r="J180" i="35"/>
  <c r="J181" i="35"/>
  <c r="J182" i="35"/>
  <c r="J183" i="35"/>
  <c r="J184" i="35"/>
  <c r="J185" i="35"/>
  <c r="J186" i="35"/>
  <c r="J187" i="35"/>
  <c r="J188" i="35"/>
  <c r="J189" i="35"/>
  <c r="J190" i="35"/>
  <c r="J191" i="35"/>
  <c r="J192" i="35"/>
  <c r="J193" i="35"/>
  <c r="J194" i="35"/>
  <c r="J195" i="35"/>
  <c r="J196" i="35"/>
  <c r="J197" i="35"/>
  <c r="J198" i="35"/>
  <c r="J199" i="35"/>
  <c r="J200" i="35"/>
  <c r="J201" i="35"/>
  <c r="J202" i="35"/>
  <c r="J203" i="35"/>
  <c r="J204" i="35"/>
  <c r="J205" i="35"/>
  <c r="J206" i="35"/>
  <c r="J207" i="35"/>
  <c r="J208" i="35"/>
  <c r="J209" i="35"/>
  <c r="J210" i="35"/>
  <c r="J211" i="35"/>
  <c r="J212" i="35"/>
  <c r="J213" i="35"/>
  <c r="J214" i="35"/>
  <c r="J215" i="35"/>
  <c r="J216" i="35"/>
  <c r="J217" i="35"/>
  <c r="J218" i="35"/>
  <c r="J219" i="35"/>
  <c r="J220" i="35"/>
  <c r="J221" i="35"/>
  <c r="J222" i="35"/>
  <c r="J223" i="35"/>
  <c r="J224" i="35"/>
  <c r="J225" i="35"/>
  <c r="J226" i="35"/>
  <c r="J227" i="35"/>
  <c r="J228" i="35"/>
  <c r="J229" i="35"/>
  <c r="J230" i="35"/>
  <c r="J231" i="35"/>
  <c r="J232" i="35"/>
  <c r="J233" i="35"/>
  <c r="J234" i="35"/>
  <c r="J235" i="35"/>
  <c r="J236" i="35"/>
  <c r="J237" i="35"/>
  <c r="J238" i="35"/>
  <c r="J239" i="35"/>
  <c r="J240" i="35"/>
  <c r="J241" i="35"/>
  <c r="J242" i="35"/>
  <c r="J243" i="35"/>
  <c r="J244" i="35"/>
  <c r="J245" i="35"/>
  <c r="J246" i="35"/>
  <c r="J247" i="35"/>
  <c r="J248" i="35"/>
  <c r="J249" i="35"/>
  <c r="J250" i="35"/>
  <c r="J251" i="35"/>
  <c r="J252" i="35"/>
  <c r="J253" i="35"/>
  <c r="J254" i="35"/>
  <c r="J255" i="35"/>
  <c r="J256" i="35"/>
  <c r="J257" i="35"/>
  <c r="J258" i="35"/>
  <c r="J259" i="35"/>
  <c r="J260" i="35"/>
  <c r="J261" i="35"/>
  <c r="J262" i="35"/>
  <c r="J263" i="35"/>
  <c r="J264" i="35"/>
  <c r="J265" i="35"/>
  <c r="J266" i="35"/>
  <c r="J267" i="35"/>
  <c r="J268" i="35"/>
  <c r="J269" i="35"/>
  <c r="J270" i="35"/>
  <c r="J271" i="35"/>
  <c r="J272" i="35"/>
  <c r="J273" i="35"/>
  <c r="J274" i="35"/>
  <c r="J275" i="35"/>
  <c r="J276" i="35"/>
  <c r="J277" i="35"/>
  <c r="J278" i="35"/>
  <c r="J279" i="35"/>
  <c r="J280" i="35"/>
  <c r="J281" i="35"/>
  <c r="J282" i="35"/>
  <c r="J283" i="35"/>
  <c r="J284" i="35"/>
  <c r="J285" i="35"/>
  <c r="J286" i="35"/>
  <c r="J287" i="35"/>
  <c r="J288" i="35"/>
  <c r="J289" i="35"/>
  <c r="J290" i="35"/>
  <c r="J291" i="35"/>
  <c r="J292" i="35"/>
  <c r="J293" i="35"/>
  <c r="J294" i="35"/>
  <c r="J295" i="35"/>
  <c r="J296" i="35"/>
  <c r="J297" i="35"/>
  <c r="J298" i="35"/>
  <c r="J299" i="35"/>
  <c r="J300" i="35"/>
  <c r="J301" i="35"/>
  <c r="J302" i="35"/>
  <c r="J303" i="35"/>
  <c r="J3" i="35"/>
  <c r="F5" i="35" l="1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F26" i="35"/>
  <c r="F27" i="35"/>
  <c r="F28" i="35"/>
  <c r="F29" i="35"/>
  <c r="F30" i="35"/>
  <c r="F31" i="35"/>
  <c r="F32" i="35"/>
  <c r="F33" i="35"/>
  <c r="F34" i="35"/>
  <c r="F35" i="35"/>
  <c r="F36" i="35"/>
  <c r="F37" i="35"/>
  <c r="F38" i="35"/>
  <c r="F39" i="35"/>
  <c r="F40" i="35"/>
  <c r="F41" i="35"/>
  <c r="F42" i="35"/>
  <c r="F43" i="35"/>
  <c r="F44" i="35"/>
  <c r="F45" i="35"/>
  <c r="F46" i="35"/>
  <c r="F47" i="35"/>
  <c r="F48" i="35"/>
  <c r="F49" i="35"/>
  <c r="F50" i="35"/>
  <c r="F51" i="35"/>
  <c r="F52" i="35"/>
  <c r="F53" i="35"/>
  <c r="F54" i="35"/>
  <c r="F55" i="35"/>
  <c r="F56" i="35"/>
  <c r="F57" i="35"/>
  <c r="F58" i="35"/>
  <c r="F59" i="35"/>
  <c r="F60" i="35"/>
  <c r="F61" i="35"/>
  <c r="F62" i="35"/>
  <c r="F63" i="35"/>
  <c r="F64" i="35"/>
  <c r="F65" i="35"/>
  <c r="F66" i="35"/>
  <c r="F67" i="35"/>
  <c r="F68" i="35"/>
  <c r="F69" i="35"/>
  <c r="F70" i="35"/>
  <c r="F71" i="35"/>
  <c r="F72" i="35"/>
  <c r="F73" i="35"/>
  <c r="F74" i="35"/>
  <c r="F75" i="35"/>
  <c r="F76" i="35"/>
  <c r="F77" i="35"/>
  <c r="F78" i="35"/>
  <c r="F79" i="35"/>
  <c r="F80" i="35"/>
  <c r="F81" i="35"/>
  <c r="F82" i="35"/>
  <c r="F83" i="35"/>
  <c r="F84" i="35"/>
  <c r="F85" i="35"/>
  <c r="F86" i="35"/>
  <c r="F87" i="35"/>
  <c r="F88" i="35"/>
  <c r="F89" i="35"/>
  <c r="F90" i="35"/>
  <c r="F91" i="35"/>
  <c r="F92" i="35"/>
  <c r="F93" i="35"/>
  <c r="F94" i="35"/>
  <c r="F95" i="35"/>
  <c r="F96" i="35"/>
  <c r="F97" i="35"/>
  <c r="F98" i="35"/>
  <c r="F99" i="35"/>
  <c r="F100" i="35"/>
  <c r="F101" i="35"/>
  <c r="F102" i="35"/>
  <c r="F103" i="35"/>
  <c r="F104" i="35"/>
  <c r="F105" i="35"/>
  <c r="F106" i="35"/>
  <c r="F107" i="35"/>
  <c r="F108" i="35"/>
  <c r="F109" i="35"/>
  <c r="F110" i="35"/>
  <c r="F111" i="35"/>
  <c r="F112" i="35"/>
  <c r="F113" i="35"/>
  <c r="F114" i="35"/>
  <c r="F115" i="35"/>
  <c r="F116" i="35"/>
  <c r="F117" i="35"/>
  <c r="F118" i="35"/>
  <c r="F119" i="35"/>
  <c r="F120" i="35"/>
  <c r="F121" i="35"/>
  <c r="F122" i="35"/>
  <c r="F123" i="35"/>
  <c r="F124" i="35"/>
  <c r="F125" i="35"/>
  <c r="F126" i="35"/>
  <c r="F127" i="35"/>
  <c r="F128" i="35"/>
  <c r="F129" i="35"/>
  <c r="F130" i="35"/>
  <c r="F131" i="35"/>
  <c r="F132" i="35"/>
  <c r="F133" i="35"/>
  <c r="F134" i="35"/>
  <c r="F135" i="35"/>
  <c r="F136" i="35"/>
  <c r="F137" i="35"/>
  <c r="F138" i="35"/>
  <c r="F139" i="35"/>
  <c r="F140" i="35"/>
  <c r="F141" i="35"/>
  <c r="F142" i="35"/>
  <c r="F143" i="35"/>
  <c r="F144" i="35"/>
  <c r="F145" i="35"/>
  <c r="F146" i="35"/>
  <c r="F147" i="35"/>
  <c r="F148" i="35"/>
  <c r="F149" i="35"/>
  <c r="F150" i="35"/>
  <c r="F151" i="35"/>
  <c r="F152" i="35"/>
  <c r="F153" i="35"/>
  <c r="F154" i="35"/>
  <c r="F155" i="35"/>
  <c r="F156" i="35"/>
  <c r="F157" i="35"/>
  <c r="F158" i="35"/>
  <c r="F159" i="35"/>
  <c r="F160" i="35"/>
  <c r="F161" i="35"/>
  <c r="F162" i="35"/>
  <c r="F163" i="35"/>
  <c r="F164" i="35"/>
  <c r="F165" i="35"/>
  <c r="F166" i="35"/>
  <c r="F167" i="35"/>
  <c r="F168" i="35"/>
  <c r="F169" i="35"/>
  <c r="F170" i="35"/>
  <c r="F171" i="35"/>
  <c r="F172" i="35"/>
  <c r="F173" i="35"/>
  <c r="F174" i="35"/>
  <c r="F175" i="35"/>
  <c r="F176" i="35"/>
  <c r="F177" i="35"/>
  <c r="F178" i="35"/>
  <c r="F179" i="35"/>
  <c r="F180" i="35"/>
  <c r="F181" i="35"/>
  <c r="F182" i="35"/>
  <c r="F183" i="35"/>
  <c r="F184" i="35"/>
  <c r="F185" i="35"/>
  <c r="F186" i="35"/>
  <c r="F187" i="35"/>
  <c r="F188" i="35"/>
  <c r="F189" i="35"/>
  <c r="F190" i="35"/>
  <c r="F191" i="35"/>
  <c r="F192" i="35"/>
  <c r="F193" i="35"/>
  <c r="F194" i="35"/>
  <c r="F195" i="35"/>
  <c r="F196" i="35"/>
  <c r="F197" i="35"/>
  <c r="F198" i="35"/>
  <c r="F199" i="35"/>
  <c r="F200" i="35"/>
  <c r="F201" i="35"/>
  <c r="F202" i="35"/>
  <c r="F203" i="35"/>
  <c r="F204" i="35"/>
  <c r="F205" i="35"/>
  <c r="F206" i="35"/>
  <c r="F207" i="35"/>
  <c r="F208" i="35"/>
  <c r="F209" i="35"/>
  <c r="F210" i="35"/>
  <c r="F211" i="35"/>
  <c r="F212" i="35"/>
  <c r="F213" i="35"/>
  <c r="F214" i="35"/>
  <c r="F215" i="35"/>
  <c r="F216" i="35"/>
  <c r="F217" i="35"/>
  <c r="F218" i="35"/>
  <c r="F219" i="35"/>
  <c r="F220" i="35"/>
  <c r="F221" i="35"/>
  <c r="F222" i="35"/>
  <c r="F223" i="35"/>
  <c r="F224" i="35"/>
  <c r="F225" i="35"/>
  <c r="F226" i="35"/>
  <c r="F227" i="35"/>
  <c r="F228" i="35"/>
  <c r="F229" i="35"/>
  <c r="F230" i="35"/>
  <c r="F231" i="35"/>
  <c r="F232" i="35"/>
  <c r="F233" i="35"/>
  <c r="F234" i="35"/>
  <c r="F235" i="35"/>
  <c r="F236" i="35"/>
  <c r="F237" i="35"/>
  <c r="F238" i="35"/>
  <c r="F239" i="35"/>
  <c r="F240" i="35"/>
  <c r="F241" i="35"/>
  <c r="F242" i="35"/>
  <c r="F243" i="35"/>
  <c r="F244" i="35"/>
  <c r="F245" i="35"/>
  <c r="F246" i="35"/>
  <c r="F247" i="35"/>
  <c r="F248" i="35"/>
  <c r="F249" i="35"/>
  <c r="F250" i="35"/>
  <c r="F251" i="35"/>
  <c r="F252" i="35"/>
  <c r="F253" i="35"/>
  <c r="F254" i="35"/>
  <c r="F255" i="35"/>
  <c r="F256" i="35"/>
  <c r="F257" i="35"/>
  <c r="F258" i="35"/>
  <c r="F259" i="35"/>
  <c r="F260" i="35"/>
  <c r="F261" i="35"/>
  <c r="F262" i="35"/>
  <c r="F263" i="35"/>
  <c r="F264" i="35"/>
  <c r="F265" i="35"/>
  <c r="F266" i="35"/>
  <c r="F267" i="35"/>
  <c r="F268" i="35"/>
  <c r="F269" i="35"/>
  <c r="F270" i="35"/>
  <c r="F271" i="35"/>
  <c r="F272" i="35"/>
  <c r="F273" i="35"/>
  <c r="F274" i="35"/>
  <c r="F275" i="35"/>
  <c r="F276" i="35"/>
  <c r="F277" i="35"/>
  <c r="F278" i="35"/>
  <c r="F279" i="35"/>
  <c r="F280" i="35"/>
  <c r="F281" i="35"/>
  <c r="F282" i="35"/>
  <c r="F283" i="35"/>
  <c r="F284" i="35"/>
  <c r="F285" i="35"/>
  <c r="F286" i="35"/>
  <c r="F287" i="35"/>
  <c r="F288" i="35"/>
  <c r="F289" i="35"/>
  <c r="F290" i="35"/>
  <c r="F291" i="35"/>
  <c r="F292" i="35"/>
  <c r="F293" i="35"/>
  <c r="F294" i="35"/>
  <c r="F295" i="35"/>
  <c r="F296" i="35"/>
  <c r="F297" i="35"/>
  <c r="F298" i="35"/>
  <c r="F299" i="35"/>
  <c r="F300" i="35"/>
  <c r="F301" i="35"/>
  <c r="F302" i="35"/>
  <c r="F303" i="35"/>
  <c r="T30" i="31" l="1"/>
  <c r="T28" i="31"/>
  <c r="T26" i="31"/>
  <c r="T24" i="31"/>
  <c r="T22" i="31"/>
  <c r="T20" i="31"/>
  <c r="T18" i="31"/>
  <c r="T16" i="31"/>
  <c r="T14" i="31"/>
  <c r="T12" i="31"/>
  <c r="T10" i="31"/>
  <c r="T8" i="31"/>
  <c r="T6" i="31"/>
  <c r="Q30" i="31"/>
  <c r="O28" i="31"/>
  <c r="M26" i="31"/>
  <c r="M24" i="31"/>
  <c r="O22" i="31"/>
  <c r="M20" i="31"/>
  <c r="M18" i="31"/>
  <c r="M16" i="31"/>
  <c r="M14" i="31"/>
  <c r="M12" i="31"/>
  <c r="M10" i="31"/>
  <c r="N8" i="31"/>
  <c r="N6" i="31"/>
  <c r="T52" i="23" l="1"/>
  <c r="T50" i="23"/>
  <c r="T48" i="23"/>
  <c r="T46" i="23"/>
  <c r="T44" i="23"/>
  <c r="T40" i="23"/>
  <c r="T38" i="23"/>
  <c r="T36" i="23"/>
  <c r="T34" i="23"/>
  <c r="T32" i="23"/>
  <c r="T30" i="23"/>
  <c r="T28" i="23"/>
  <c r="T26" i="23"/>
  <c r="T24" i="23"/>
  <c r="T22" i="23"/>
  <c r="T20" i="23"/>
  <c r="T18" i="23"/>
  <c r="T16" i="23"/>
  <c r="T14" i="23"/>
  <c r="T12" i="23"/>
  <c r="T10" i="23"/>
  <c r="T8" i="23"/>
  <c r="T6" i="23"/>
  <c r="R52" i="23"/>
  <c r="Q50" i="23"/>
  <c r="Q48" i="23"/>
  <c r="Q46" i="23"/>
  <c r="Q44" i="23"/>
  <c r="O40" i="23"/>
  <c r="M38" i="23"/>
  <c r="M36" i="23"/>
  <c r="O34" i="23"/>
  <c r="M32" i="23"/>
  <c r="M30" i="23"/>
  <c r="M28" i="23"/>
  <c r="M26" i="23"/>
  <c r="M24" i="23"/>
  <c r="M22" i="23"/>
  <c r="M20" i="23"/>
  <c r="M18" i="23"/>
  <c r="N16" i="23"/>
  <c r="N14" i="23"/>
  <c r="N12" i="23"/>
  <c r="N10" i="23"/>
  <c r="N8" i="23"/>
  <c r="N6" i="23"/>
  <c r="N53" i="23" l="1"/>
  <c r="G5" i="35"/>
  <c r="G6" i="35"/>
  <c r="G7" i="35"/>
  <c r="G8" i="35"/>
  <c r="G9" i="35"/>
  <c r="G10" i="35"/>
  <c r="G11" i="35"/>
  <c r="G12" i="35"/>
  <c r="G13" i="35"/>
  <c r="G14" i="35"/>
  <c r="G15" i="35"/>
  <c r="G16" i="35"/>
  <c r="G17" i="35"/>
  <c r="G18" i="35"/>
  <c r="G19" i="35"/>
  <c r="G20" i="35"/>
  <c r="G21" i="35"/>
  <c r="G22" i="35"/>
  <c r="G23" i="35"/>
  <c r="G24" i="35"/>
  <c r="G25" i="35"/>
  <c r="G26" i="35"/>
  <c r="G27" i="35"/>
  <c r="G28" i="35"/>
  <c r="G29" i="35"/>
  <c r="G30" i="35"/>
  <c r="G31" i="35"/>
  <c r="G32" i="35"/>
  <c r="G33" i="35"/>
  <c r="G34" i="35"/>
  <c r="G35" i="35"/>
  <c r="G36" i="35"/>
  <c r="G37" i="35"/>
  <c r="G38" i="35"/>
  <c r="G39" i="35"/>
  <c r="G40" i="35"/>
  <c r="G41" i="35"/>
  <c r="G42" i="35"/>
  <c r="G43" i="35"/>
  <c r="G44" i="35"/>
  <c r="G45" i="35"/>
  <c r="G46" i="35"/>
  <c r="G47" i="35"/>
  <c r="G48" i="35"/>
  <c r="G49" i="35"/>
  <c r="G50" i="35"/>
  <c r="G51" i="35"/>
  <c r="G52" i="35"/>
  <c r="G53" i="35"/>
  <c r="G54" i="35"/>
  <c r="G55" i="35"/>
  <c r="G56" i="35"/>
  <c r="G57" i="35"/>
  <c r="G58" i="35"/>
  <c r="G59" i="35"/>
  <c r="G60" i="35"/>
  <c r="G61" i="35"/>
  <c r="G62" i="35"/>
  <c r="G63" i="35"/>
  <c r="G64" i="35"/>
  <c r="G65" i="35"/>
  <c r="G66" i="35"/>
  <c r="G67" i="35"/>
  <c r="G68" i="35"/>
  <c r="G69" i="35"/>
  <c r="G70" i="35"/>
  <c r="G71" i="35"/>
  <c r="G72" i="35"/>
  <c r="G73" i="35"/>
  <c r="G74" i="35"/>
  <c r="G75" i="35"/>
  <c r="G76" i="35"/>
  <c r="G77" i="35"/>
  <c r="G78" i="35"/>
  <c r="G79" i="35"/>
  <c r="G80" i="35"/>
  <c r="G81" i="35"/>
  <c r="G82" i="35"/>
  <c r="G83" i="35"/>
  <c r="G84" i="35"/>
  <c r="G85" i="35"/>
  <c r="G86" i="35"/>
  <c r="G87" i="35"/>
  <c r="G88" i="35"/>
  <c r="G89" i="35"/>
  <c r="G90" i="35"/>
  <c r="G91" i="35"/>
  <c r="G92" i="35"/>
  <c r="G93" i="35"/>
  <c r="G94" i="35"/>
  <c r="G95" i="35"/>
  <c r="G96" i="35"/>
  <c r="G97" i="35"/>
  <c r="G98" i="35"/>
  <c r="G99" i="35"/>
  <c r="G100" i="35"/>
  <c r="G101" i="35"/>
  <c r="G102" i="35"/>
  <c r="G103" i="35"/>
  <c r="G104" i="35"/>
  <c r="G105" i="35"/>
  <c r="G106" i="35"/>
  <c r="G107" i="35"/>
  <c r="G108" i="35"/>
  <c r="G109" i="35"/>
  <c r="G110" i="35"/>
  <c r="G111" i="35"/>
  <c r="G112" i="35"/>
  <c r="G113" i="35"/>
  <c r="G114" i="35"/>
  <c r="G115" i="35"/>
  <c r="G116" i="35"/>
  <c r="G117" i="35"/>
  <c r="G118" i="35"/>
  <c r="G119" i="35"/>
  <c r="G120" i="35"/>
  <c r="G121" i="35"/>
  <c r="G122" i="35"/>
  <c r="G123" i="35"/>
  <c r="G124" i="35"/>
  <c r="G125" i="35"/>
  <c r="G126" i="35"/>
  <c r="G127" i="35"/>
  <c r="G128" i="35"/>
  <c r="G129" i="35"/>
  <c r="G130" i="35"/>
  <c r="G131" i="35"/>
  <c r="G132" i="35"/>
  <c r="G133" i="35"/>
  <c r="G134" i="35"/>
  <c r="G135" i="35"/>
  <c r="G136" i="35"/>
  <c r="G137" i="35"/>
  <c r="G138" i="35"/>
  <c r="G139" i="35"/>
  <c r="G140" i="35"/>
  <c r="G141" i="35"/>
  <c r="G142" i="35"/>
  <c r="G143" i="35"/>
  <c r="G144" i="35"/>
  <c r="G145" i="35"/>
  <c r="G146" i="35"/>
  <c r="G147" i="35"/>
  <c r="G148" i="35"/>
  <c r="G149" i="35"/>
  <c r="G150" i="35"/>
  <c r="G151" i="35"/>
  <c r="G152" i="35"/>
  <c r="G153" i="35"/>
  <c r="G154" i="35"/>
  <c r="G155" i="35"/>
  <c r="G156" i="35"/>
  <c r="G157" i="35"/>
  <c r="G158" i="35"/>
  <c r="G159" i="35"/>
  <c r="G160" i="35"/>
  <c r="G161" i="35"/>
  <c r="G162" i="35"/>
  <c r="G163" i="35"/>
  <c r="G164" i="35"/>
  <c r="G165" i="35"/>
  <c r="G166" i="35"/>
  <c r="G167" i="35"/>
  <c r="G168" i="35"/>
  <c r="G169" i="35"/>
  <c r="G170" i="35"/>
  <c r="G171" i="35"/>
  <c r="G172" i="35"/>
  <c r="G173" i="35"/>
  <c r="G174" i="35"/>
  <c r="G175" i="35"/>
  <c r="G176" i="35"/>
  <c r="G177" i="35"/>
  <c r="G178" i="35"/>
  <c r="G179" i="35"/>
  <c r="G180" i="35"/>
  <c r="G181" i="35"/>
  <c r="G182" i="35"/>
  <c r="G183" i="35"/>
  <c r="G184" i="35"/>
  <c r="G185" i="35"/>
  <c r="G186" i="35"/>
  <c r="G187" i="35"/>
  <c r="G188" i="35"/>
  <c r="G189" i="35"/>
  <c r="G190" i="35"/>
  <c r="G191" i="35"/>
  <c r="G192" i="35"/>
  <c r="G193" i="35"/>
  <c r="G194" i="35"/>
  <c r="G195" i="35"/>
  <c r="G196" i="35"/>
  <c r="G197" i="35"/>
  <c r="G198" i="35"/>
  <c r="G199" i="35"/>
  <c r="G200" i="35"/>
  <c r="G201" i="35"/>
  <c r="G202" i="35"/>
  <c r="G203" i="35"/>
  <c r="G204" i="35"/>
  <c r="G205" i="35"/>
  <c r="G206" i="35"/>
  <c r="G207" i="35"/>
  <c r="G208" i="35"/>
  <c r="G209" i="35"/>
  <c r="G210" i="35"/>
  <c r="G211" i="35"/>
  <c r="G212" i="35"/>
  <c r="G213" i="35"/>
  <c r="G214" i="35"/>
  <c r="G215" i="35"/>
  <c r="G216" i="35"/>
  <c r="G217" i="35"/>
  <c r="G218" i="35"/>
  <c r="G219" i="35"/>
  <c r="G220" i="35"/>
  <c r="G221" i="35"/>
  <c r="G222" i="35"/>
  <c r="G223" i="35"/>
  <c r="G224" i="35"/>
  <c r="G225" i="35"/>
  <c r="G226" i="35"/>
  <c r="G227" i="35"/>
  <c r="G228" i="35"/>
  <c r="G229" i="35"/>
  <c r="G230" i="35"/>
  <c r="G231" i="35"/>
  <c r="G232" i="35"/>
  <c r="G233" i="35"/>
  <c r="G234" i="35"/>
  <c r="G235" i="35"/>
  <c r="G236" i="35"/>
  <c r="G237" i="35"/>
  <c r="G238" i="35"/>
  <c r="G239" i="35"/>
  <c r="G240" i="35"/>
  <c r="G241" i="35"/>
  <c r="G242" i="35"/>
  <c r="G243" i="35"/>
  <c r="G244" i="35"/>
  <c r="G245" i="35"/>
  <c r="G246" i="35"/>
  <c r="G247" i="35"/>
  <c r="G248" i="35"/>
  <c r="G249" i="35"/>
  <c r="G250" i="35"/>
  <c r="G251" i="35"/>
  <c r="G252" i="35"/>
  <c r="G253" i="35"/>
  <c r="G254" i="35"/>
  <c r="G255" i="35"/>
  <c r="G256" i="35"/>
  <c r="G257" i="35"/>
  <c r="G258" i="35"/>
  <c r="G259" i="35"/>
  <c r="G260" i="35"/>
  <c r="G261" i="35"/>
  <c r="G262" i="35"/>
  <c r="G263" i="35"/>
  <c r="G264" i="35"/>
  <c r="G265" i="35"/>
  <c r="G266" i="35"/>
  <c r="G267" i="35"/>
  <c r="G268" i="35"/>
  <c r="G269" i="35"/>
  <c r="G270" i="35"/>
  <c r="G271" i="35"/>
  <c r="G272" i="35"/>
  <c r="G273" i="35"/>
  <c r="G274" i="35"/>
  <c r="G275" i="35"/>
  <c r="G276" i="35"/>
  <c r="G277" i="35"/>
  <c r="G278" i="35"/>
  <c r="G279" i="35"/>
  <c r="G280" i="35"/>
  <c r="G281" i="35"/>
  <c r="G282" i="35"/>
  <c r="G283" i="35"/>
  <c r="G284" i="35"/>
  <c r="G285" i="35"/>
  <c r="G286" i="35"/>
  <c r="G287" i="35"/>
  <c r="G288" i="35"/>
  <c r="G289" i="35"/>
  <c r="G290" i="35"/>
  <c r="G291" i="35"/>
  <c r="G292" i="35"/>
  <c r="G293" i="35"/>
  <c r="G294" i="35"/>
  <c r="G295" i="35"/>
  <c r="G296" i="35"/>
  <c r="G297" i="35"/>
  <c r="G298" i="35"/>
  <c r="G299" i="35"/>
  <c r="G300" i="35"/>
  <c r="G301" i="35"/>
  <c r="G302" i="35"/>
  <c r="G3" i="35"/>
  <c r="H5" i="35" l="1"/>
  <c r="H6" i="35"/>
  <c r="H7" i="35"/>
  <c r="H8" i="35"/>
  <c r="H9" i="35"/>
  <c r="H10" i="35"/>
  <c r="H11" i="35"/>
  <c r="H12" i="35"/>
  <c r="H13" i="35"/>
  <c r="H14" i="35"/>
  <c r="H15" i="35"/>
  <c r="H16" i="35"/>
  <c r="H17" i="35"/>
  <c r="H18" i="35"/>
  <c r="H19" i="35"/>
  <c r="H20" i="35"/>
  <c r="H21" i="35"/>
  <c r="H22" i="35"/>
  <c r="H23" i="35"/>
  <c r="H24" i="35"/>
  <c r="H25" i="35"/>
  <c r="H26" i="35"/>
  <c r="H27" i="35"/>
  <c r="H28" i="35"/>
  <c r="H29" i="35"/>
  <c r="H30" i="35"/>
  <c r="H31" i="35"/>
  <c r="H32" i="35"/>
  <c r="H33" i="35"/>
  <c r="H34" i="35"/>
  <c r="H35" i="35"/>
  <c r="H36" i="35"/>
  <c r="H37" i="35"/>
  <c r="H38" i="35"/>
  <c r="H39" i="35"/>
  <c r="H40" i="35"/>
  <c r="H41" i="35"/>
  <c r="H42" i="35"/>
  <c r="H43" i="35"/>
  <c r="H44" i="35"/>
  <c r="H45" i="35"/>
  <c r="H46" i="35"/>
  <c r="H47" i="35"/>
  <c r="H48" i="35"/>
  <c r="H49" i="35"/>
  <c r="H50" i="35"/>
  <c r="H51" i="35"/>
  <c r="H52" i="35"/>
  <c r="H53" i="35"/>
  <c r="H54" i="35"/>
  <c r="H55" i="35"/>
  <c r="H56" i="35"/>
  <c r="H57" i="35"/>
  <c r="H58" i="35"/>
  <c r="H59" i="35"/>
  <c r="H60" i="35"/>
  <c r="H61" i="35"/>
  <c r="H62" i="35"/>
  <c r="H63" i="35"/>
  <c r="H64" i="35"/>
  <c r="H65" i="35"/>
  <c r="H66" i="35"/>
  <c r="H67" i="35"/>
  <c r="H68" i="35"/>
  <c r="H69" i="35"/>
  <c r="H70" i="35"/>
  <c r="H71" i="35"/>
  <c r="H72" i="35"/>
  <c r="H73" i="35"/>
  <c r="H74" i="35"/>
  <c r="H75" i="35"/>
  <c r="H76" i="35"/>
  <c r="H77" i="35"/>
  <c r="H78" i="35"/>
  <c r="H79" i="35"/>
  <c r="H80" i="35"/>
  <c r="H81" i="35"/>
  <c r="H82" i="35"/>
  <c r="H83" i="35"/>
  <c r="H84" i="35"/>
  <c r="H85" i="35"/>
  <c r="H86" i="35"/>
  <c r="H87" i="35"/>
  <c r="H88" i="35"/>
  <c r="H89" i="35"/>
  <c r="H90" i="35"/>
  <c r="H91" i="35"/>
  <c r="H92" i="35"/>
  <c r="H93" i="35"/>
  <c r="H94" i="35"/>
  <c r="H95" i="35"/>
  <c r="H96" i="35"/>
  <c r="H97" i="35"/>
  <c r="H98" i="35"/>
  <c r="H99" i="35"/>
  <c r="H100" i="35"/>
  <c r="H101" i="35"/>
  <c r="H102" i="35"/>
  <c r="H103" i="35"/>
  <c r="H104" i="35"/>
  <c r="H105" i="35"/>
  <c r="H106" i="35"/>
  <c r="H107" i="35"/>
  <c r="H108" i="35"/>
  <c r="H109" i="35"/>
  <c r="H110" i="35"/>
  <c r="H111" i="35"/>
  <c r="H112" i="35"/>
  <c r="H113" i="35"/>
  <c r="H114" i="35"/>
  <c r="H115" i="35"/>
  <c r="H116" i="35"/>
  <c r="H117" i="35"/>
  <c r="H118" i="35"/>
  <c r="H119" i="35"/>
  <c r="H120" i="35"/>
  <c r="H121" i="35"/>
  <c r="H122" i="35"/>
  <c r="H123" i="35"/>
  <c r="H124" i="35"/>
  <c r="H125" i="35"/>
  <c r="H126" i="35"/>
  <c r="H127" i="35"/>
  <c r="H128" i="35"/>
  <c r="H129" i="35"/>
  <c r="H130" i="35"/>
  <c r="H131" i="35"/>
  <c r="H132" i="35"/>
  <c r="H133" i="35"/>
  <c r="H134" i="35"/>
  <c r="H135" i="35"/>
  <c r="H136" i="35"/>
  <c r="H137" i="35"/>
  <c r="H138" i="35"/>
  <c r="H139" i="35"/>
  <c r="H140" i="35"/>
  <c r="H141" i="35"/>
  <c r="H142" i="35"/>
  <c r="H143" i="35"/>
  <c r="H144" i="35"/>
  <c r="H145" i="35"/>
  <c r="H146" i="35"/>
  <c r="H147" i="35"/>
  <c r="H148" i="35"/>
  <c r="H149" i="35"/>
  <c r="H150" i="35"/>
  <c r="H151" i="35"/>
  <c r="H152" i="35"/>
  <c r="H153" i="35"/>
  <c r="H154" i="35"/>
  <c r="H155" i="35"/>
  <c r="H156" i="35"/>
  <c r="H157" i="35"/>
  <c r="H158" i="35"/>
  <c r="H159" i="35"/>
  <c r="H160" i="35"/>
  <c r="H161" i="35"/>
  <c r="H162" i="35"/>
  <c r="H163" i="35"/>
  <c r="H164" i="35"/>
  <c r="H165" i="35"/>
  <c r="H166" i="35"/>
  <c r="H167" i="35"/>
  <c r="H168" i="35"/>
  <c r="H169" i="35"/>
  <c r="H170" i="35"/>
  <c r="H171" i="35"/>
  <c r="H172" i="35"/>
  <c r="H173" i="35"/>
  <c r="H174" i="35"/>
  <c r="H175" i="35"/>
  <c r="H176" i="35"/>
  <c r="H177" i="35"/>
  <c r="H178" i="35"/>
  <c r="H179" i="35"/>
  <c r="H180" i="35"/>
  <c r="H181" i="35"/>
  <c r="H182" i="35"/>
  <c r="H183" i="35"/>
  <c r="H184" i="35"/>
  <c r="H185" i="35"/>
  <c r="H186" i="35"/>
  <c r="H187" i="35"/>
  <c r="H188" i="35"/>
  <c r="H189" i="35"/>
  <c r="H190" i="35"/>
  <c r="H191" i="35"/>
  <c r="H192" i="35"/>
  <c r="H193" i="35"/>
  <c r="H194" i="35"/>
  <c r="H195" i="35"/>
  <c r="H196" i="35"/>
  <c r="H197" i="35"/>
  <c r="H198" i="35"/>
  <c r="H199" i="35"/>
  <c r="H200" i="35"/>
  <c r="H201" i="35"/>
  <c r="H202" i="35"/>
  <c r="H203" i="35"/>
  <c r="H204" i="35"/>
  <c r="H205" i="35"/>
  <c r="H206" i="35"/>
  <c r="H207" i="35"/>
  <c r="H208" i="35"/>
  <c r="H209" i="35"/>
  <c r="H210" i="35"/>
  <c r="H211" i="35"/>
  <c r="H212" i="35"/>
  <c r="H213" i="35"/>
  <c r="H214" i="35"/>
  <c r="H215" i="35"/>
  <c r="H216" i="35"/>
  <c r="H217" i="35"/>
  <c r="H218" i="35"/>
  <c r="H219" i="35"/>
  <c r="H220" i="35"/>
  <c r="H221" i="35"/>
  <c r="H222" i="35"/>
  <c r="H223" i="35"/>
  <c r="H224" i="35"/>
  <c r="H225" i="35"/>
  <c r="H226" i="35"/>
  <c r="H227" i="35"/>
  <c r="H228" i="35"/>
  <c r="H229" i="35"/>
  <c r="H230" i="35"/>
  <c r="H231" i="35"/>
  <c r="H232" i="35"/>
  <c r="H233" i="35"/>
  <c r="H234" i="35"/>
  <c r="H235" i="35"/>
  <c r="H236" i="35"/>
  <c r="H237" i="35"/>
  <c r="H238" i="35"/>
  <c r="H239" i="35"/>
  <c r="H240" i="35"/>
  <c r="H241" i="35"/>
  <c r="H242" i="35"/>
  <c r="H243" i="35"/>
  <c r="H244" i="35"/>
  <c r="H245" i="35"/>
  <c r="H246" i="35"/>
  <c r="H247" i="35"/>
  <c r="H248" i="35"/>
  <c r="H249" i="35"/>
  <c r="H250" i="35"/>
  <c r="H251" i="35"/>
  <c r="H252" i="35"/>
  <c r="H253" i="35"/>
  <c r="H254" i="35"/>
  <c r="H255" i="35"/>
  <c r="H256" i="35"/>
  <c r="H257" i="35"/>
  <c r="H258" i="35"/>
  <c r="H259" i="35"/>
  <c r="H260" i="35"/>
  <c r="H261" i="35"/>
  <c r="H262" i="35"/>
  <c r="H263" i="35"/>
  <c r="H264" i="35"/>
  <c r="H265" i="35"/>
  <c r="H266" i="35"/>
  <c r="H267" i="35"/>
  <c r="H268" i="35"/>
  <c r="H269" i="35"/>
  <c r="H270" i="35"/>
  <c r="H271" i="35"/>
  <c r="H272" i="35"/>
  <c r="H273" i="35"/>
  <c r="H274" i="35"/>
  <c r="H275" i="35"/>
  <c r="H276" i="35"/>
  <c r="H277" i="35"/>
  <c r="H278" i="35"/>
  <c r="H279" i="35"/>
  <c r="H280" i="35"/>
  <c r="H281" i="35"/>
  <c r="H282" i="35"/>
  <c r="H283" i="35"/>
  <c r="H284" i="35"/>
  <c r="H285" i="35"/>
  <c r="H286" i="35"/>
  <c r="H287" i="35"/>
  <c r="H288" i="35"/>
  <c r="H289" i="35"/>
  <c r="H290" i="35"/>
  <c r="H291" i="35"/>
  <c r="H292" i="35"/>
  <c r="H293" i="35"/>
  <c r="H294" i="35"/>
  <c r="H295" i="35"/>
  <c r="H296" i="35"/>
  <c r="H297" i="35"/>
  <c r="H298" i="35"/>
  <c r="H299" i="35"/>
  <c r="H300" i="35"/>
  <c r="H301" i="35"/>
  <c r="H302" i="35"/>
  <c r="H303" i="35"/>
  <c r="G303" i="35" s="1"/>
  <c r="F4" i="35" l="1"/>
  <c r="H4" i="35" s="1"/>
  <c r="I303" i="35" l="1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I11" i="35"/>
  <c r="I10" i="35"/>
  <c r="I9" i="35"/>
  <c r="I8" i="35"/>
  <c r="I7" i="35"/>
  <c r="I6" i="35"/>
  <c r="I5" i="35"/>
  <c r="I4" i="35"/>
  <c r="G4" i="35" s="1"/>
  <c r="I3" i="35"/>
  <c r="F3" i="35"/>
  <c r="H3" i="35" s="1"/>
  <c r="U20" i="32" l="1"/>
  <c r="N18" i="32"/>
  <c r="N16" i="32"/>
  <c r="N18" i="30"/>
  <c r="N16" i="30"/>
  <c r="W32" i="32" l="1"/>
  <c r="W32" i="30"/>
  <c r="L18" i="30"/>
  <c r="W18" i="32" s="1"/>
  <c r="L20" i="30"/>
  <c r="N20" i="30" s="1"/>
  <c r="L12" i="30"/>
  <c r="W12" i="32" s="1"/>
  <c r="L10" i="30"/>
  <c r="W10" i="32" s="1"/>
  <c r="L8" i="30"/>
  <c r="W8" i="30" s="1"/>
  <c r="L6" i="30"/>
  <c r="W6" i="32" s="1"/>
  <c r="L42" i="32"/>
  <c r="U42" i="32" s="1"/>
  <c r="L40" i="32"/>
  <c r="L38" i="32"/>
  <c r="L36" i="32"/>
  <c r="L34" i="32"/>
  <c r="T32" i="32"/>
  <c r="L32" i="32" s="1"/>
  <c r="L30" i="32"/>
  <c r="N30" i="32" s="1"/>
  <c r="L28" i="32"/>
  <c r="U27" i="32"/>
  <c r="L26" i="32"/>
  <c r="U26" i="32" s="1"/>
  <c r="L24" i="32"/>
  <c r="U24" i="32" s="1"/>
  <c r="L22" i="32"/>
  <c r="U22" i="32" s="1"/>
  <c r="N20" i="32"/>
  <c r="L16" i="32"/>
  <c r="L14" i="32"/>
  <c r="W12" i="30" l="1"/>
  <c r="W10" i="30"/>
  <c r="W8" i="32"/>
  <c r="W6" i="30"/>
  <c r="W20" i="30"/>
  <c r="W20" i="32"/>
  <c r="W18" i="30"/>
  <c r="R40" i="32"/>
  <c r="N24" i="32"/>
  <c r="U14" i="32"/>
  <c r="U18" i="32"/>
  <c r="U40" i="32"/>
  <c r="U10" i="32"/>
  <c r="U6" i="32"/>
  <c r="O8" i="32"/>
  <c r="O10" i="32"/>
  <c r="R34" i="32"/>
  <c r="N26" i="32"/>
  <c r="U30" i="32"/>
  <c r="S42" i="32"/>
  <c r="S43" i="32" s="1"/>
  <c r="Q32" i="32"/>
  <c r="Q43" i="32" s="1"/>
  <c r="O12" i="32"/>
  <c r="N22" i="32"/>
  <c r="P28" i="32"/>
  <c r="P43" i="32" s="1"/>
  <c r="U32" i="32"/>
  <c r="U8" i="32"/>
  <c r="U16" i="32"/>
  <c r="U38" i="32"/>
  <c r="U36" i="32"/>
  <c r="R38" i="32"/>
  <c r="O6" i="32"/>
  <c r="U12" i="32"/>
  <c r="O14" i="32"/>
  <c r="U28" i="32"/>
  <c r="U34" i="32"/>
  <c r="R36" i="32"/>
  <c r="N43" i="32" l="1"/>
  <c r="R43" i="32"/>
  <c r="U43" i="32"/>
  <c r="O43" i="32"/>
  <c r="U27" i="30" l="1"/>
  <c r="S42" i="23" l="1"/>
  <c r="P42" i="23" s="1"/>
  <c r="T32" i="30"/>
  <c r="U32" i="30" s="1"/>
  <c r="X32" i="30" s="1"/>
  <c r="X32" i="32" l="1"/>
  <c r="L32" i="30"/>
  <c r="Q32" i="30" s="1"/>
  <c r="L42" i="30"/>
  <c r="L40" i="30"/>
  <c r="L38" i="30"/>
  <c r="L36" i="30"/>
  <c r="L34" i="30"/>
  <c r="L30" i="30"/>
  <c r="L28" i="30"/>
  <c r="L26" i="30"/>
  <c r="L24" i="30"/>
  <c r="L22" i="30"/>
  <c r="L16" i="30"/>
  <c r="L14" i="30"/>
  <c r="S42" i="30" l="1"/>
  <c r="S43" i="30" s="1"/>
  <c r="W42" i="30"/>
  <c r="W42" i="32"/>
  <c r="W40" i="32"/>
  <c r="W40" i="30"/>
  <c r="W38" i="32"/>
  <c r="W38" i="30"/>
  <c r="W36" i="30"/>
  <c r="W36" i="32"/>
  <c r="W34" i="32"/>
  <c r="W34" i="30"/>
  <c r="U30" i="30"/>
  <c r="W30" i="32"/>
  <c r="W30" i="30"/>
  <c r="W28" i="30"/>
  <c r="W28" i="32"/>
  <c r="U26" i="30"/>
  <c r="W26" i="30"/>
  <c r="W26" i="32"/>
  <c r="U24" i="30"/>
  <c r="X24" i="30" s="1"/>
  <c r="W24" i="30"/>
  <c r="W24" i="32"/>
  <c r="U22" i="30"/>
  <c r="X22" i="30" s="1"/>
  <c r="W22" i="30"/>
  <c r="W22" i="32"/>
  <c r="W14" i="32"/>
  <c r="W14" i="30"/>
  <c r="W16" i="32"/>
  <c r="W16" i="30"/>
  <c r="U28" i="30"/>
  <c r="X28" i="30" s="1"/>
  <c r="Q43" i="30"/>
  <c r="O8" i="30"/>
  <c r="O6" i="30"/>
  <c r="R31" i="31"/>
  <c r="P31" i="31"/>
  <c r="T31" i="31"/>
  <c r="U6" i="30"/>
  <c r="U38" i="30"/>
  <c r="N24" i="30"/>
  <c r="R38" i="30"/>
  <c r="U14" i="30"/>
  <c r="X14" i="30" s="1"/>
  <c r="O14" i="30"/>
  <c r="U18" i="30"/>
  <c r="X18" i="30" s="1"/>
  <c r="R40" i="30"/>
  <c r="P28" i="30"/>
  <c r="P43" i="30" s="1"/>
  <c r="U12" i="30"/>
  <c r="U20" i="30"/>
  <c r="U36" i="30"/>
  <c r="X36" i="30" s="1"/>
  <c r="U8" i="30"/>
  <c r="O10" i="30"/>
  <c r="U16" i="30"/>
  <c r="N22" i="30"/>
  <c r="N26" i="30"/>
  <c r="N30" i="30"/>
  <c r="R34" i="30"/>
  <c r="U40" i="30"/>
  <c r="U42" i="30"/>
  <c r="U10" i="30"/>
  <c r="O12" i="30"/>
  <c r="U34" i="30"/>
  <c r="X34" i="30" s="1"/>
  <c r="R36" i="30"/>
  <c r="X42" i="32" l="1"/>
  <c r="X42" i="30"/>
  <c r="X40" i="32"/>
  <c r="X40" i="30"/>
  <c r="X38" i="32"/>
  <c r="X38" i="30"/>
  <c r="X30" i="32"/>
  <c r="X30" i="30"/>
  <c r="X26" i="32"/>
  <c r="X26" i="30"/>
  <c r="X20" i="32"/>
  <c r="X20" i="30"/>
  <c r="X16" i="32"/>
  <c r="X16" i="30"/>
  <c r="X12" i="32"/>
  <c r="X12" i="30"/>
  <c r="X10" i="32"/>
  <c r="X10" i="30"/>
  <c r="X6" i="32"/>
  <c r="X6" i="30"/>
  <c r="X36" i="32"/>
  <c r="X34" i="32"/>
  <c r="X28" i="32"/>
  <c r="X24" i="32"/>
  <c r="X22" i="32"/>
  <c r="X14" i="32"/>
  <c r="X8" i="30"/>
  <c r="X8" i="32"/>
  <c r="X18" i="32"/>
  <c r="Q31" i="31"/>
  <c r="O31" i="31"/>
  <c r="M31" i="31"/>
  <c r="N31" i="31"/>
  <c r="O43" i="30"/>
  <c r="U43" i="30"/>
  <c r="R43" i="30"/>
  <c r="N43" i="30"/>
  <c r="X43" i="32" l="1"/>
  <c r="L43" i="30"/>
  <c r="T42" i="23" l="1"/>
  <c r="T53" i="23" s="1"/>
  <c r="R53" i="23" l="1"/>
  <c r="E9" i="28" s="1"/>
  <c r="P53" i="23" l="1"/>
  <c r="E7" i="28" s="1"/>
  <c r="O53" i="23" l="1"/>
  <c r="E6" i="28" s="1"/>
  <c r="Q53" i="23"/>
  <c r="E8" i="28" s="1"/>
  <c r="M53" i="23"/>
  <c r="E4" i="28" s="1"/>
  <c r="E5" i="28"/>
  <c r="X43" i="30" l="1"/>
</calcChain>
</file>

<file path=xl/sharedStrings.xml><?xml version="1.0" encoding="utf-8"?>
<sst xmlns="http://schemas.openxmlformats.org/spreadsheetml/2006/main" count="994" uniqueCount="346">
  <si>
    <t>Počet podpůrných personálních opatření ve školách</t>
  </si>
  <si>
    <t xml:space="preserve">Počet poskytnutých služeb individuální podpory pedagogům </t>
  </si>
  <si>
    <t>Celkový počet účastníků</t>
  </si>
  <si>
    <t>Počet organizací, ve kterých se zvýšila kvalita výchovy a vzdělávání a proinkluzivnost</t>
  </si>
  <si>
    <t>Počet pracovníků ve vzdělávání, kteří v praxi uplatňují nově získané poznatky a dovednosti</t>
  </si>
  <si>
    <t>* definice indikátorů</t>
  </si>
  <si>
    <t>počet podpořených osob - pracovníci ve vzdělávání</t>
  </si>
  <si>
    <t>Indikátory celkem</t>
  </si>
  <si>
    <t>POSTUP:</t>
  </si>
  <si>
    <t>3.</t>
  </si>
  <si>
    <t>1.</t>
  </si>
  <si>
    <t>2.</t>
  </si>
  <si>
    <t>Počet podpořených osob - pracovníci ve vzdělávání</t>
  </si>
  <si>
    <t>Výstupy</t>
  </si>
  <si>
    <t>Výsledky</t>
  </si>
  <si>
    <t>Milník</t>
  </si>
  <si>
    <t>Počet dětí a žáků s potřebou podpůrných opatření v podpořených organizacích *</t>
  </si>
  <si>
    <t>Počet dětí, žáků a studentů Romů v podpořených organizacích *</t>
  </si>
  <si>
    <t>Celkový počet dětí, žáků a studentů v podpořených organizacích *</t>
  </si>
  <si>
    <t>Cena jedné šablony
(v Kč)</t>
  </si>
  <si>
    <t>Typ</t>
  </si>
  <si>
    <t>Název</t>
  </si>
  <si>
    <t>Číslo</t>
  </si>
  <si>
    <t>Hodnota</t>
  </si>
  <si>
    <t>4.</t>
  </si>
  <si>
    <t>Hodnoty nekopírujte a nepřesunujte, vždy je ručně vepište.</t>
  </si>
  <si>
    <t>5.</t>
  </si>
  <si>
    <t>K A L K U L A Č K A   I N D I K Á T O R Ů</t>
  </si>
  <si>
    <t>V kalkulačce vyplňujte vždy pouze "BÍLÁ" pole.</t>
  </si>
  <si>
    <t>Celkový počet dětí, žáků a studentů začleněných do organizací, u kterých se díky podpoře ESF zvýšila kvalita výchovy a vzdělávání a proinkluzivnost.</t>
  </si>
  <si>
    <t>Počet dětí a žáků, studentů Romů začleněných do organizací, u kterých se díky podpoře ESF zvýšila kvalita výchovy a vzdělávání a proinkluzivnost a tím se zlepšily podmínky pro jejich začlenění a vzdělávání.
Hodnota je zjišťována na začátku a na konci operace. Rozdílem těchto hodnot vznikne „dodatečný“ počet, tj. změna stavu.
Za Roma považujeme osobu, která se za ni sama považuje, aniž by se nutně k této příslušnosti za všech okolností (např. při sčítání lidu) hlásila, a/nebo je za takovou považována svým okolím na základě skutečných či domnělých (antropologických, kulturních nebo sociálních) indikátorů.
Poznámka: Při sběru monitorovacích dat bude důsledně respektována ochrana osobních údajů. MI se bude dokládat prohlášením příjemce (ředitele školy/NNO), který bude žáka/studenta identifikovat. Údaje o tom, který konkrétní žák/student byl započítán, nebude organizace nikam předávat, vykazovat bude pouze souhrnné číslo.</t>
  </si>
  <si>
    <t>Počet dětí a žáků s potřebou podpůrných opatření ve stupni 1-5, začleněných do organizací, u kterých se díky podpoře ESF zvýšila kvalita výchovy a vzdělávání a proinkluzivnost a tím se zlepšily podmínky pro začlenění a vzdělávání těchto dětí a žáků. Podpůrnými opatřeními se rozumí nezbytné úpravy ve vzdělávání a školských službách odpovídající zdravotnímu stavu, kulturnímu prostředí nebo jiným životním podmínkám dítěte nebo žáka.
Hodnota je zjišťována na začátku a na konci operace. Rozdílem těchto hodnot vznikne „dodatečný“ počet, tj. změna stavu.</t>
  </si>
  <si>
    <t>Výstup šablony
(Podrobněji v Příloze č. 3)</t>
  </si>
  <si>
    <t>Práce školního kariérového poradce ve škole ve výši úvazku 0,1 na 1 měsíc</t>
  </si>
  <si>
    <t>Absolvent vzdělávacího programu DVPP v časové dotaci minimálně 8 hodin</t>
  </si>
  <si>
    <t>Práce speciálního pedagoga ve škole ve výši úvazku 0,1 na jeden měsíc</t>
  </si>
  <si>
    <t>Práce školního psychologa ve škole ve výši úvazku 0,5 na jeden měsíc</t>
  </si>
  <si>
    <t>Práce sociálního pedagoga ve škole ve výši úvazku 0,1 na jeden měsíc</t>
  </si>
  <si>
    <t>Absolvent vzdělávacího programu v časové dotaci 8 hodin</t>
  </si>
  <si>
    <t>Tři absolventi dvou ucelených bloků vzájemné spolupráce pedagogů v celkové délce dvacet hodin vzdělávání každého pedagoga</t>
  </si>
  <si>
    <t>kliknutím na barevný blok budete přesměrováni na vybraný subjekt</t>
  </si>
  <si>
    <t>6.</t>
  </si>
  <si>
    <t>7.</t>
  </si>
  <si>
    <t>8.</t>
  </si>
  <si>
    <t>zpět na úvodní stranu</t>
  </si>
  <si>
    <t>Sdílení zkušeností pedagogů z různých škol/školských zařízení prostřednictvím vzájemných návštěv</t>
  </si>
  <si>
    <t>Dva absolventi bloku spolupráce pedagogů při přípravě a realizaci nové metody výuky v celkové délce 6 hodin vzdělávání každého pedagoga</t>
  </si>
  <si>
    <t>Realizovaná výuka s ICT </t>
  </si>
  <si>
    <t>Projektový den ve škole</t>
  </si>
  <si>
    <t>Realizovaný projektový den</t>
  </si>
  <si>
    <t>Projektový den mimo školu</t>
  </si>
  <si>
    <t>Realizovaný projektový den mimo školu</t>
  </si>
  <si>
    <t>Počet produktů polytechnického vzdělávání</t>
  </si>
  <si>
    <t xml:space="preserve">Počet rozvojových aktivit vedoucích k rozvoji kompetencí </t>
  </si>
  <si>
    <t xml:space="preserve">Počet uspořádaných jednorázových akcí </t>
  </si>
  <si>
    <t>Práce školního asistenta ve škole ve výši úvazku 0,1 na jeden měsíc</t>
  </si>
  <si>
    <t>Dva absolventi dvou ucelených bloků vzájemného vzdělávání v celkové délce šestnáct hodin vzdělávání každého pedagoga</t>
  </si>
  <si>
    <t>Ucelený proces zřízení, vybavení a realizace klubu</t>
  </si>
  <si>
    <t>Ucelený blok doučování</t>
  </si>
  <si>
    <t>Realizované dvouhodinové setkání</t>
  </si>
  <si>
    <t>ICT</t>
  </si>
  <si>
    <t>9.</t>
  </si>
  <si>
    <t>Využití ICT ve vzdělávání a) 64 hodin</t>
  </si>
  <si>
    <t>Využití ICT ve vzdělávání b) 48 hodin</t>
  </si>
  <si>
    <t>Využití ICT ve vzdělávání c) 32 hodin</t>
  </si>
  <si>
    <t>Využití ICT ve vzdělávání d) 16 hodin</t>
  </si>
  <si>
    <t>2.III/1</t>
  </si>
  <si>
    <t>Školní asistent – personální podpora SŠ</t>
  </si>
  <si>
    <t>2.III/2</t>
  </si>
  <si>
    <t>Školní speciální pedagog – personální podpora SŠ</t>
  </si>
  <si>
    <t>2.III/3</t>
  </si>
  <si>
    <t>Školní psycholog – personální podpora SŠ</t>
  </si>
  <si>
    <t>2.III/4</t>
  </si>
  <si>
    <t>Sociální pedagog – personální podpora SŠ</t>
  </si>
  <si>
    <t>2.III/5</t>
  </si>
  <si>
    <t>Koordinátor spolupráce školy a zaměstnavatele – personální podpora SŠ</t>
  </si>
  <si>
    <t>Práce koordinátora spolupráce školy a zaměstnavatele ve škole ve výši úvazku 0,1 na 1 měsíc</t>
  </si>
  <si>
    <t>2.III/6</t>
  </si>
  <si>
    <t>Školní kariérový poradce – personální podpora SŠ</t>
  </si>
  <si>
    <t>2.III/7</t>
  </si>
  <si>
    <t>Vzdělávání pedagogických pracovníků SŠ – DVPP v rozsahu 8 hodin</t>
  </si>
  <si>
    <t>2.III/7- e</t>
  </si>
  <si>
    <t>Absolvent vzdělávacího programu DVPP v časové dotaci minimálně 8 hodin - varianta e)</t>
  </si>
  <si>
    <t>2.III/8</t>
  </si>
  <si>
    <t>Vzdělávání pedagogického sboru SŠ zaměřené na inkluzi – vzdělávací akce v rozsahu 8 hodin</t>
  </si>
  <si>
    <t>2.III/9</t>
  </si>
  <si>
    <t>Vzájemná spolupráce pedagogů SŠ</t>
  </si>
  <si>
    <t>2.III/10</t>
  </si>
  <si>
    <t>2.III/11</t>
  </si>
  <si>
    <t>Tandemová výuka v SŠ</t>
  </si>
  <si>
    <t>Dva absolventi dvanácti ucelených bloků vzájemné spolupráce pedagogů v celkové délce 24 hodin vzdělávání každého pedagoga</t>
  </si>
  <si>
    <t>2.III/12</t>
  </si>
  <si>
    <t>CLIL ve výuce v SŠ</t>
  </si>
  <si>
    <t>Dva absolventi deseti ucelených bloků spolupráce učitelů při přípravě a realizaci CLIL v celkové délce 60 hodin vzdělávání každého pedagoga</t>
  </si>
  <si>
    <t>2.III/13</t>
  </si>
  <si>
    <t>Nové metody ve výuce v SŠ</t>
  </si>
  <si>
    <t>2.III/14</t>
  </si>
  <si>
    <t>Profesní rozvoj pedagogů SŠ prostřednictvím supervize/ mentoringu/ koučinku</t>
  </si>
  <si>
    <t>30 hodin práce supervizora/mentora/kouče ve střední škole</t>
  </si>
  <si>
    <t>2.III/15</t>
  </si>
  <si>
    <t>Zapojení odborníka z praxe do výuky v SŠ</t>
  </si>
  <si>
    <t>Jeden absolvent vzájemné spolupráce pedagoga a odborníka z praxe v celkové délce 30 hodin vzdělávání pedagoga</t>
  </si>
  <si>
    <t>2.III/16</t>
  </si>
  <si>
    <t>Stáže pedagogů u zaměstnavatelů (pro SŠ)</t>
  </si>
  <si>
    <t>Absolvent vzdělávání v celkové délce 60 hodin</t>
  </si>
  <si>
    <t>2.III/17</t>
  </si>
  <si>
    <t xml:space="preserve">Zapojení ICT technika do výuky v SŠ </t>
  </si>
  <si>
    <t>100 odučených hodin s ICT technikem v SŠ</t>
  </si>
  <si>
    <t>2.III/18</t>
  </si>
  <si>
    <t>Realizovaná výuka s ICT</t>
  </si>
  <si>
    <t>2.III/19</t>
  </si>
  <si>
    <t>Klub pro žáky SŠ</t>
  </si>
  <si>
    <t>2.III/20</t>
  </si>
  <si>
    <t>Doučování žáků SŠ ohrožených školním neúspěchem</t>
  </si>
  <si>
    <t>2.III/21</t>
  </si>
  <si>
    <t>2.III/22</t>
  </si>
  <si>
    <t>2.III/23</t>
  </si>
  <si>
    <t>2.VIII/1</t>
  </si>
  <si>
    <t>Školní asistent – personální podpora DM</t>
  </si>
  <si>
    <t>Práce školního asistenta v DM ve výši úvazku 0,1 na jeden měsíc</t>
  </si>
  <si>
    <t>2.VIII/2</t>
  </si>
  <si>
    <t>Školní speciální pedagog – personální podpora DM</t>
  </si>
  <si>
    <t>Práce speciálního pedagoga v DM ve výši úvazku 0,1 na jeden měsíc</t>
  </si>
  <si>
    <t>2.VIII/3</t>
  </si>
  <si>
    <t>Školní psycholog – personální podpora DM</t>
  </si>
  <si>
    <t>Práce školního psychologa v DM ve výši úvazku 0,5 na jeden měsíc</t>
  </si>
  <si>
    <t>2.VIII/4</t>
  </si>
  <si>
    <t>Sociální pedagog – personální podpora DM</t>
  </si>
  <si>
    <t>Práce sociálního pedagoga v DM ve výši úvazku 0,1 na jeden měsíc</t>
  </si>
  <si>
    <t>2.VIII/5</t>
  </si>
  <si>
    <t>Školní kariérový poradce – personální podpora DM</t>
  </si>
  <si>
    <t>Práce školního kariérového poradce v DM ve výši úvazku 0,1 na 1 měsíc</t>
  </si>
  <si>
    <t>2.VIII/6</t>
  </si>
  <si>
    <t>Vzdělávání pedagogických pracovníků DM – DVPP v rozsahu 8 hodin</t>
  </si>
  <si>
    <t>2.VIII/6 e)</t>
  </si>
  <si>
    <t>Vzdělávání pedagogických pracovníků DM – DVPP v rozsahu 8 hodin k inkluzi</t>
  </si>
  <si>
    <t>2.VIII/7</t>
  </si>
  <si>
    <t>Vzdělávání pedagogického sboru DM zaměřené na inkluzi – vzdělávací akce v rozsahu 8 hodin</t>
  </si>
  <si>
    <t>2.VIII/8</t>
  </si>
  <si>
    <t>Vzájemná spolupráce pedagogů DM</t>
  </si>
  <si>
    <t>2.VIII/9</t>
  </si>
  <si>
    <t>2.VIII/10</t>
  </si>
  <si>
    <t>Nové metody ve vzdělávání v DM</t>
  </si>
  <si>
    <t>2.VIII/11</t>
  </si>
  <si>
    <t>Profesní rozvoj pedagogů DM prostřednictvím supervize/ mentoringu/ koučinku</t>
  </si>
  <si>
    <t>30 hodin práce supervizora/mentora/kouče ve školském zařízení</t>
  </si>
  <si>
    <t>2.VIII/12</t>
  </si>
  <si>
    <t>2.VIII/13</t>
  </si>
  <si>
    <t>2.VIII/14</t>
  </si>
  <si>
    <t>Klub pro žáky DM</t>
  </si>
  <si>
    <t>2.VIII/15</t>
  </si>
  <si>
    <t>Doučování žáků DM ohrožených školním neúspěchem</t>
  </si>
  <si>
    <t>2.VIII/16</t>
  </si>
  <si>
    <t>Projektový den v DM</t>
  </si>
  <si>
    <t>2.VIII/17</t>
  </si>
  <si>
    <t>Projektový den mimo DM</t>
  </si>
  <si>
    <t>Realizovaný projektový den mimo školské zařízení</t>
  </si>
  <si>
    <t>2.VIII/18</t>
  </si>
  <si>
    <t>2.IV/1</t>
  </si>
  <si>
    <t>Koordinátor spolupráce školy a zaměstnavatele – personální podpora VOŠ</t>
  </si>
  <si>
    <t>2.IV/2</t>
  </si>
  <si>
    <t>Školní kariérový poradce – personální podpora VOŠ</t>
  </si>
  <si>
    <t>2.IV/3</t>
  </si>
  <si>
    <t>Vzdělávání pedagogických pracovníků VOŠ – DVPP v rozsahu 8 hodin</t>
  </si>
  <si>
    <t>2.IV/3 e)</t>
  </si>
  <si>
    <t>2.IV/4</t>
  </si>
  <si>
    <t>Vzájemná spolupráce pedagogů VOŠ</t>
  </si>
  <si>
    <t>2.IV/5</t>
  </si>
  <si>
    <t>Sdílení zkušeností pedagogů z různých škol/školských zařízení prostřednictvím vzájemných návštěv (pro VOŠ)</t>
  </si>
  <si>
    <t>2.IV/6</t>
  </si>
  <si>
    <t>Tandemová výuka ve VOŠ</t>
  </si>
  <si>
    <t>2.IV/7</t>
  </si>
  <si>
    <t>CLIL ve výuce v VOŠ</t>
  </si>
  <si>
    <t>2.IV/8</t>
  </si>
  <si>
    <t>Profesní rozvoj pedagogů VOŠ prostřednictvím supervize/ mentoringu/ koučinku</t>
  </si>
  <si>
    <t>30 hodin práce supervizora/mentora/kouče ve vyšší odborné škole</t>
  </si>
  <si>
    <t>2.IV/9</t>
  </si>
  <si>
    <t>Zapojení odborníka z praxe do výuky ve VOŠ</t>
  </si>
  <si>
    <t>2.IV/10</t>
  </si>
  <si>
    <t>Stáže pedagogů u zaměstnavatelů (pro VOŠ)</t>
  </si>
  <si>
    <t>2.IV/11</t>
  </si>
  <si>
    <t xml:space="preserve">Zapojení ICT technika do výuky ve VOŠ  </t>
  </si>
  <si>
    <t>100 odučených hodin s ICT technikem ve VOŠ</t>
  </si>
  <si>
    <t>2.IV/12</t>
  </si>
  <si>
    <t>Střední škola</t>
  </si>
  <si>
    <t>Vyšší odborná škola</t>
  </si>
  <si>
    <t>výzvy č. 02_18_065 a výzvy č. 02_18_066 OP VVV</t>
  </si>
  <si>
    <t>Domov mládeže</t>
  </si>
  <si>
    <t>Internát</t>
  </si>
  <si>
    <t xml:space="preserve">Domov mládeže </t>
  </si>
  <si>
    <t>šablon</t>
  </si>
  <si>
    <t>Kč</t>
  </si>
  <si>
    <t>Celkem za DM a internát</t>
  </si>
  <si>
    <t>Vzdělávání pedagogických pracovníků SŠ – DVPP v rozsahu 8 hodin- varianta e) inkluze</t>
  </si>
  <si>
    <t>Vzdělávání pedagogických pracovníků VOŠ – DVPP v rozsahu 8 hodin  -  varianta e) inkluze</t>
  </si>
  <si>
    <t>Vzdělávání pedagogických pracovníků DM – DVPP v rozsahu 8 hodin -  varianta e) inkluze</t>
  </si>
  <si>
    <t>Pomůcka pro vypočítání hodnot výstupových indikátorů v ZoR</t>
  </si>
  <si>
    <r>
      <t xml:space="preserve">Dokument „KALKULAČKA INDIKÁTORŮ ZoR“ je </t>
    </r>
    <r>
      <rPr>
        <b/>
        <sz val="11"/>
        <color theme="1"/>
        <rFont val="Segoe UI"/>
        <family val="2"/>
        <charset val="238"/>
      </rPr>
      <t>povinnou přílohou zprávy</t>
    </r>
    <r>
      <rPr>
        <sz val="11"/>
        <color theme="1"/>
        <rFont val="Segoe UI"/>
        <family val="2"/>
        <charset val="238"/>
      </rPr>
      <t xml:space="preserve"> </t>
    </r>
    <r>
      <rPr>
        <b/>
        <sz val="11"/>
        <color theme="1"/>
        <rFont val="Segoe UI"/>
        <family val="2"/>
        <charset val="238"/>
      </rPr>
      <t>o realizaci</t>
    </r>
    <r>
      <rPr>
        <sz val="11"/>
        <color theme="1"/>
        <rFont val="Segoe UI"/>
        <family val="2"/>
        <charset val="238"/>
      </rPr>
      <t xml:space="preserve"> (ZoR) ve výzvách Šablony pro SŠ a VOŠ II.
Kalkulačka slouží pro správné vypočtení hodnot výstupových indikátorů do ZoR, pro přehled podpořených osob v indikátoru 6 00 00 a jako pomůcka pro výpočet snížené personální šablony. 
Hodnoty výsledkových indikátorů (5 10 10 a 5 25 10) a mílníku (6 00 00) kalkulačka nepočítá.</t>
    </r>
  </si>
  <si>
    <t>V hlavičce kalkulačky pro daný subjekt vyplňte registrační číslo projektu a pořadí zprávy o realizaci.</t>
  </si>
  <si>
    <t>Za aktuální sledované období vyplňte všechny úspěšně realizované šablony (např. úspěšně dokončená DVPP, která dokládáte; měsíce působení personální podpory, které dokládáte atd.). U šablon zaměřených na vzdělávání v rámci DVPP také doplňte počet získaných osvědčení DVPP. Indikátor 5 40 00 se u těchto šablon bude automaticky počítat až po doplnění počtu osvědčení.</t>
  </si>
  <si>
    <r>
      <t xml:space="preserve">Do listu "Seznam osob pro ind. 6 00 00" uveďte pedagogy, kteří se v rámci projektu (šablon) vzdělávali alespoň 24 hodin a které jste povinni vykázat v indikátoru 6 00 00 prostřednictvím IS ESF 2014+. Dle přílohy č. 3 výzvy je nutné spolu s vykázáním indikátoru 6 00 00 doložit jmenný seznam osob, kteří jsou v tomto indikátoru vykázáni. Tento seznam dokládejte </t>
    </r>
    <r>
      <rPr>
        <b/>
        <sz val="10"/>
        <color theme="1"/>
        <rFont val="Segoe UI"/>
        <family val="2"/>
        <charset val="238"/>
      </rPr>
      <t>kumulativně za celou dobu</t>
    </r>
    <r>
      <rPr>
        <sz val="10"/>
        <color theme="1"/>
        <rFont val="Segoe UI"/>
        <family val="2"/>
        <charset val="238"/>
      </rPr>
      <t xml:space="preserve"> realizace projektu.</t>
    </r>
  </si>
  <si>
    <r>
      <rPr>
        <b/>
        <sz val="10"/>
        <color theme="1"/>
        <rFont val="Segoe UI"/>
        <family val="2"/>
        <charset val="238"/>
      </rPr>
      <t>Vyplnění aktivit pro výpočet indikátorů:</t>
    </r>
    <r>
      <rPr>
        <sz val="10"/>
        <color theme="1"/>
        <rFont val="Segoe UI"/>
        <family val="2"/>
        <charset val="238"/>
      </rPr>
      <t xml:space="preserve"> V menu níže postupně zvolte všechny subjekty, za které vykazujete splněné šablony v </t>
    </r>
    <r>
      <rPr>
        <b/>
        <sz val="10"/>
        <color theme="1"/>
        <rFont val="Segoe UI"/>
        <family val="2"/>
        <charset val="238"/>
      </rPr>
      <t>aktuální ZoR</t>
    </r>
    <r>
      <rPr>
        <sz val="10"/>
        <color theme="1"/>
        <rFont val="Segoe UI"/>
        <family val="2"/>
        <charset val="238"/>
      </rPr>
      <t xml:space="preserve"> a za které tedy vyplníte kalkulačku (SŠ, VOŚ, DM, internát). Hodnoty budou vyplněny </t>
    </r>
    <r>
      <rPr>
        <b/>
        <sz val="10"/>
        <color theme="1"/>
        <rFont val="Segoe UI"/>
        <family val="2"/>
        <charset val="238"/>
      </rPr>
      <t>za doložené aktivity v příslušné ZoR</t>
    </r>
    <r>
      <rPr>
        <sz val="10"/>
        <color theme="1"/>
        <rFont val="Segoe UI"/>
        <family val="2"/>
        <charset val="238"/>
      </rPr>
      <t xml:space="preserve">  (NE kumulativně za celou realizaci projektu).  </t>
    </r>
  </si>
  <si>
    <t>Přehled podpořených osob pro milník 6 00 00</t>
  </si>
  <si>
    <t>Registrační číslo projektu</t>
  </si>
  <si>
    <t>Pořadí</t>
  </si>
  <si>
    <t>Číslo ZoR</t>
  </si>
  <si>
    <t>Příjmení</t>
  </si>
  <si>
    <t>Jméno</t>
  </si>
  <si>
    <t>Celková hodinová dotace (počet hodin na osvědčení DVPP / počet hodin ze šablon spoluprací)</t>
  </si>
  <si>
    <t xml:space="preserve">Případná poznámka </t>
  </si>
  <si>
    <t>(skrýt)</t>
  </si>
  <si>
    <t/>
  </si>
  <si>
    <t>POSTUP pro výpočet krácení šablon</t>
  </si>
  <si>
    <t xml:space="preserve">1. </t>
  </si>
  <si>
    <t xml:space="preserve">2. </t>
  </si>
  <si>
    <t>Do tabulky postupně zadejte měsíc a rok, kdy byla čerpána OČR od 1. dne/PN od 15. dne (nebo nebyly odpracovány dny z jiného důvodu), počet pracovních dní OČR/PN a výši úvazku.</t>
  </si>
  <si>
    <t xml:space="preserve">Tabulka spočítá, jak velký úvazek bude pracovníkovi/zaměstnanci krácen a jakou výši šablony máte vykázat v ZoR v IS KP14+ za daný měsíc. </t>
  </si>
  <si>
    <t xml:space="preserve">4. </t>
  </si>
  <si>
    <t xml:space="preserve">Nejnižší možné krácení je 0,1 úvazku, protože to je jednotka práce schválená ze strany Evropské komise pro zjednodušené projekty OP VVV. </t>
  </si>
  <si>
    <t>Výpočet krácení šablon</t>
  </si>
  <si>
    <t>Jméno pracovníka</t>
  </si>
  <si>
    <t>Číslo šablony (personální), v rámci které pracovník vykonává činnost v projektu</t>
  </si>
  <si>
    <t xml:space="preserve">Měsíc, ve kterém pracovník čerpal OČR od 1. dne nebo PN od 15. dne v projektu
</t>
  </si>
  <si>
    <t>Počet pracovních dnů čerpaného OČR od 1. dne nebo PN od 15. dne v projektu</t>
  </si>
  <si>
    <t>Úvazek v projektu v rámci dané šablony (personální)</t>
  </si>
  <si>
    <t>Výše úvazku odpovídající počtu pracovních dnů čerpané OČR od 1. dne nebo PN od 15. dne v projektu</t>
  </si>
  <si>
    <t>Počet šablon k vykázání ZoR po ponížení čerpané OČR od 1. dne nebo PN od 15. dne v projektu</t>
  </si>
  <si>
    <t>Vykázání počtu šablon v ZoR s úvazkem 0,1
(skrýt)</t>
  </si>
  <si>
    <t>Vykázání počtu šablon v ZoR s úvazkem 0,5 (skrýt)</t>
  </si>
  <si>
    <t>Počet pracovních dnů v měsíci (skrýt)</t>
  </si>
  <si>
    <t>dosaženou hodnotu generujte ze systému IS ESF2014+</t>
  </si>
  <si>
    <t>vyplňujte přímo do ZZoR skutečný stav na konci realizace projektu</t>
  </si>
  <si>
    <t>dosaženou hodnotu vyplňujte přímo do ZoR průběžně tak, jak je dosažena</t>
  </si>
  <si>
    <t>Šablony komplet</t>
  </si>
  <si>
    <t>Šablony personální</t>
  </si>
  <si>
    <t>Měsíce (krácení)</t>
  </si>
  <si>
    <t>Příslušnýpočet PD (bez SV)</t>
  </si>
  <si>
    <t>Volba</t>
  </si>
  <si>
    <t>2019/05</t>
  </si>
  <si>
    <t>2019/06</t>
  </si>
  <si>
    <t>2019/07</t>
  </si>
  <si>
    <t>2019/08</t>
  </si>
  <si>
    <t>2019/09</t>
  </si>
  <si>
    <t>2019/10</t>
  </si>
  <si>
    <t>2019/11</t>
  </si>
  <si>
    <t>2019/12</t>
  </si>
  <si>
    <t>2020/01</t>
  </si>
  <si>
    <t>2020/02</t>
  </si>
  <si>
    <t>2020/03</t>
  </si>
  <si>
    <t>2020/04</t>
  </si>
  <si>
    <t>2020/05</t>
  </si>
  <si>
    <t>2020/06</t>
  </si>
  <si>
    <t>2020/07</t>
  </si>
  <si>
    <t>2020/08</t>
  </si>
  <si>
    <t>2020/09</t>
  </si>
  <si>
    <t>2020/10</t>
  </si>
  <si>
    <t>2020/11</t>
  </si>
  <si>
    <t>2020/12</t>
  </si>
  <si>
    <t>2021/01</t>
  </si>
  <si>
    <t>2021/02</t>
  </si>
  <si>
    <t>2021/03</t>
  </si>
  <si>
    <t>2021/04</t>
  </si>
  <si>
    <t>2021/05</t>
  </si>
  <si>
    <t>2021/06</t>
  </si>
  <si>
    <t>2021/07</t>
  </si>
  <si>
    <t>2021/08</t>
  </si>
  <si>
    <t>2.VIII/6 a)</t>
  </si>
  <si>
    <t>2.VIII/6 b)</t>
  </si>
  <si>
    <t>2.VIII/6 c)</t>
  </si>
  <si>
    <t>2.VIII/6 d)</t>
  </si>
  <si>
    <t>2.VIII/6 f)</t>
  </si>
  <si>
    <t>2.VIII/6 g)</t>
  </si>
  <si>
    <t>2.VIII/6 h)</t>
  </si>
  <si>
    <t>2.VIII/6 i)</t>
  </si>
  <si>
    <t>2.VIII/6 j)</t>
  </si>
  <si>
    <t>2.VIII/6 k)</t>
  </si>
  <si>
    <t>2.VIII/14 a)</t>
  </si>
  <si>
    <t>2.VIII/14 b)</t>
  </si>
  <si>
    <t>2.VIII/14 c)</t>
  </si>
  <si>
    <t>2.VIII/14 d)</t>
  </si>
  <si>
    <t>2.VIII/14 e)</t>
  </si>
  <si>
    <t>2.IV/3 a)</t>
  </si>
  <si>
    <t>2.IV/3 b)</t>
  </si>
  <si>
    <t>2.IV/3 c)</t>
  </si>
  <si>
    <t>2.IV/3 d)</t>
  </si>
  <si>
    <t>2.IV/3 f)</t>
  </si>
  <si>
    <t>2.IV/3 g)</t>
  </si>
  <si>
    <t>2.IV/3 h)</t>
  </si>
  <si>
    <t>2.IV/3 i)</t>
  </si>
  <si>
    <t>2.IV/3 j)</t>
  </si>
  <si>
    <t>2.IV/3 k)</t>
  </si>
  <si>
    <t>2.III/7 a)</t>
  </si>
  <si>
    <t>2.III/7 b)</t>
  </si>
  <si>
    <t>2.III/7 c)</t>
  </si>
  <si>
    <t>2.III/7 d)</t>
  </si>
  <si>
    <t>2.III/7 f)</t>
  </si>
  <si>
    <t>2.III/7 g)</t>
  </si>
  <si>
    <t>2.III/7 h)</t>
  </si>
  <si>
    <t>2.III/7 i)</t>
  </si>
  <si>
    <t>2.III/7 j)</t>
  </si>
  <si>
    <t>2.III/7 k)</t>
  </si>
  <si>
    <t>2.III/19 a)</t>
  </si>
  <si>
    <t>2.III/19 b)</t>
  </si>
  <si>
    <t>2.III/19 c)</t>
  </si>
  <si>
    <t>2.III/19 d)</t>
  </si>
  <si>
    <t>2.III/19 e)</t>
  </si>
  <si>
    <t>SŠ</t>
  </si>
  <si>
    <t>VOŠ</t>
  </si>
  <si>
    <t>DM</t>
  </si>
  <si>
    <t>inter</t>
  </si>
  <si>
    <t>Registrační číslo projektu:</t>
  </si>
  <si>
    <t>Pořadí zprávy o realizaci:</t>
  </si>
  <si>
    <t>Vykázáno celkem 
(v Kč)</t>
  </si>
  <si>
    <r>
      <rPr>
        <b/>
        <sz val="14"/>
        <color theme="1"/>
        <rFont val="Segoe UI"/>
        <family val="2"/>
        <charset val="238"/>
      </rPr>
      <t xml:space="preserve">Vykázáno šablon </t>
    </r>
    <r>
      <rPr>
        <b/>
        <sz val="11"/>
        <color theme="1"/>
        <rFont val="Segoe UI"/>
        <family val="2"/>
        <charset val="238"/>
      </rPr>
      <t xml:space="preserve">
</t>
    </r>
    <r>
      <rPr>
        <sz val="9"/>
        <color theme="1"/>
        <rFont val="Segoe UI"/>
        <family val="2"/>
        <charset val="238"/>
      </rPr>
      <t>vyplňte počet šablon dokončených ve sledovaném období</t>
    </r>
  </si>
  <si>
    <r>
      <rPr>
        <b/>
        <sz val="14"/>
        <color theme="1"/>
        <rFont val="Segoe UI"/>
        <family val="2"/>
        <charset val="238"/>
      </rPr>
      <t xml:space="preserve">Počet získaných osvědčení DVPP 
</t>
    </r>
    <r>
      <rPr>
        <sz val="9"/>
        <color theme="1"/>
        <rFont val="Segoe UI"/>
        <family val="2"/>
        <charset val="238"/>
      </rPr>
      <t>ve sledovaném období</t>
    </r>
  </si>
  <si>
    <t>Za SŠ celkem</t>
  </si>
  <si>
    <t>Za VOŠ celkem</t>
  </si>
  <si>
    <t>Za internát celkem</t>
  </si>
  <si>
    <t>Za DM celkem</t>
  </si>
  <si>
    <t>dosaženou hodnotu vyplňujte přímo do ZZoR na konci realizace projektu na základě výsledku dotazníkového šetření/analýzy potřeb</t>
  </si>
  <si>
    <t xml:space="preserve">Tabulku pro krácení personálních šablon "Krácení šablon" využijete v případě, kdy dle měsíčního výkazu personální šablony došlo k čerpání OČR od 1. dne nebo pracovní neschopnosti (PN) od 15. dne výše. V takovém případě dojde ke krácení šablony a do ZoR v IS KP 14+ budete zadávat výši šablony vypočtenou v kalkulačce. Krácení šablony lze využít i v jiných nezbytných případech, kdy nedojde k odpracování požadovaného úvazku v daném měsíci. </t>
  </si>
  <si>
    <t>Zapojení odborníka z praxe do vzdělávání  v DM</t>
  </si>
  <si>
    <t>Zapojení odborníka z praxe do vzdělávání v DM</t>
  </si>
  <si>
    <t>Komunitně osvětová setkání</t>
  </si>
  <si>
    <t>V kalkulačce vyplňujte vždy pouze celá kladná čísla nebo nulu. V případě krácené personální šablony postupujte podle  informací ke krácení šablon na listu "Informace_krácení šablon"</t>
  </si>
  <si>
    <t xml:space="preserve">Na listě "Souhrn" se po zadání vykazovaných šablon u všech subjektů vygenerují výstupové indikátory. Hodnotu výstupových indikátorů uveďte do ZoR na záložce Indikátory jako přírůstek v dosažených hodnotách indikátorů. </t>
  </si>
  <si>
    <t>tento celkový součet dosažených hodnot vyplňte do ZoR na záložce Indikátory do přírůstkové hodnoty indikátoru</t>
  </si>
  <si>
    <t>2021/09</t>
  </si>
  <si>
    <t>2021/10</t>
  </si>
  <si>
    <t>2021/11</t>
  </si>
  <si>
    <t>2021/12</t>
  </si>
  <si>
    <t>2019/01</t>
  </si>
  <si>
    <t>2019/02</t>
  </si>
  <si>
    <t>2019/03</t>
  </si>
  <si>
    <t>2019/04</t>
  </si>
  <si>
    <r>
      <t xml:space="preserve">Šablony, které jsou vnitřně členěny na jednotky (např. Sdílení zkušeností pedagogů z různých škol prostřednictvím vzájemným návštěv, Tandemová výuka, …), dokládejte nejlépe až po realizaci celé šablony – k jedné takové šabloně bude doložen jeden formulář zápisu/záznamu. V případě realizace pouze části šablony vykažte splněné jednotky ke konci realizace projektu, kdy bude zřejmé, že zbývající jednotky nebudete schopni realizovat. Výstupový indikátor za nedokončenou šablonu není splněn a nevykazuje se (nesplnění výstupových indikátorů není sankcionováno). </t>
    </r>
    <r>
      <rPr>
        <b/>
        <sz val="10"/>
        <color theme="1"/>
        <rFont val="Segoe UI"/>
        <family val="2"/>
        <charset val="238"/>
      </rPr>
      <t>Šablonu Využití ICT ve vzdělávání naopak vykazujte průběžně po splněných jednotkách</t>
    </r>
    <r>
      <rPr>
        <sz val="10"/>
        <color theme="1"/>
        <rFont val="Segoe UI"/>
        <family val="2"/>
        <charset val="238"/>
      </rPr>
      <t xml:space="preserve"> tak, aby tato šablona nebyla vykázána až v závěrečné ZoR. Pokud budou v ZoR vykázány jednotky (ne celá šablona), neuvádějte tuto šablonu do kalkulačky, aby se nepočítal výstupový indikátor za nesplněnou šablonu. V kalkulačce bude tato šablona vykázána, až budou naplněny všechny jednotky šablony dle zvolené varianty (1 jednotka = 1 odučená hodina s ICT = 2000Kč). </t>
    </r>
  </si>
  <si>
    <r>
      <rPr>
        <b/>
        <sz val="10"/>
        <color theme="1"/>
        <rFont val="Segoe UI"/>
        <family val="2"/>
        <charset val="238"/>
      </rPr>
      <t>Krácená šablona se nevykazuje ve výstupovém indikátoru – krácenou šablonu nezadávejte do kalkulačky pro výpočet výstupového indikátoru</t>
    </r>
    <r>
      <rPr>
        <sz val="10"/>
        <color theme="1"/>
        <rFont val="Segoe UI"/>
        <family val="2"/>
        <charset val="238"/>
      </rPr>
      <t xml:space="preserve"> (nedosažení výstupových indikátorů není sankcionováno). Pro výpočet výstupového indikátoru 5 05 01 zadejte do Kalkulačky indikátorů pouze celé  „odpracované“ šablony, a to i z krácených měsíců. Zkrácenou („neodpracovanou“) šablonu lze využít kdykoliv do konce realizace projektu, pokud se bude jednat o celou šablonu nebo pokud celá šablona vznikne součtem zkrácených částí ve více měsících. </t>
    </r>
    <r>
      <rPr>
        <sz val="10"/>
        <color rgb="FFFF0000"/>
        <rFont val="Segoe UI"/>
        <family val="2"/>
        <charset val="238"/>
      </rPr>
      <t xml:space="preserve">Pokud i přes krácení šablon budou na konci projektu využity všechny šablony, bude výstupový indikátor 5 05 01 uveden ve výši 100%. 
</t>
    </r>
    <r>
      <rPr>
        <sz val="10"/>
        <rFont val="Segoe UI"/>
        <family val="2"/>
        <charset val="238"/>
      </rPr>
      <t xml:space="preserve">Celou šablonou se rozumí 0,1 úvazku u všech personálních šablon s výjimkou psychologa – u něho se celou šablonou rozumí 0,5 úvazku. </t>
    </r>
  </si>
  <si>
    <t>2022/01</t>
  </si>
  <si>
    <t>2022/02</t>
  </si>
  <si>
    <t>2022/03</t>
  </si>
  <si>
    <t>2022/04</t>
  </si>
  <si>
    <t>2022/05</t>
  </si>
  <si>
    <t>2022/06</t>
  </si>
  <si>
    <t>2022/07</t>
  </si>
  <si>
    <t>2022/08</t>
  </si>
  <si>
    <t>verze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</si>
</sst>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5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22"/>
      <color theme="0"/>
      <name val="Arial"/>
      <family val="2"/>
      <charset val="238"/>
    </font>
    <font>
      <sz val="10"/>
      <color theme="1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9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4"/>
      <color rgb="FF003399"/>
      <name val="Segoe UI"/>
      <family val="2"/>
      <charset val="238"/>
    </font>
    <font>
      <b/>
      <sz val="10"/>
      <name val="Segoe UI"/>
      <family val="2"/>
      <charset val="238"/>
    </font>
    <font>
      <sz val="9"/>
      <name val="Segoe UI"/>
      <family val="2"/>
      <charset val="238"/>
    </font>
    <font>
      <b/>
      <sz val="18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1"/>
      <color theme="1"/>
      <name val="Segoe UI"/>
      <family val="2"/>
      <charset val="238"/>
    </font>
    <font>
      <i/>
      <sz val="10"/>
      <color theme="1"/>
      <name val="Segoe UI"/>
      <family val="2"/>
      <charset val="238"/>
    </font>
    <font>
      <b/>
      <i/>
      <sz val="10"/>
      <color theme="1"/>
      <name val="Segoe UI"/>
      <family val="2"/>
      <charset val="238"/>
    </font>
    <font>
      <b/>
      <sz val="16"/>
      <color theme="0"/>
      <name val="Segoe UI"/>
      <family val="2"/>
      <charset val="238"/>
    </font>
    <font>
      <b/>
      <sz val="28"/>
      <color theme="1"/>
      <name val="Segoe UI"/>
      <family val="2"/>
      <charset val="238"/>
    </font>
    <font>
      <i/>
      <sz val="10"/>
      <color theme="1"/>
      <name val="Segoe UI Light"/>
      <family val="2"/>
      <charset val="238"/>
    </font>
    <font>
      <i/>
      <sz val="10"/>
      <color rgb="FFFF0000"/>
      <name val="Segoe UI"/>
      <family val="2"/>
      <charset val="238"/>
    </font>
    <font>
      <sz val="10"/>
      <color rgb="FFFF0000"/>
      <name val="Segoe UI"/>
      <family val="2"/>
      <charset val="238"/>
    </font>
    <font>
      <sz val="11"/>
      <color rgb="FFFF0000"/>
      <name val="Segoe UI"/>
      <family val="2"/>
      <charset val="238"/>
    </font>
    <font>
      <b/>
      <sz val="14"/>
      <color theme="0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Segoe UI"/>
      <family val="2"/>
      <charset val="238"/>
    </font>
    <font>
      <sz val="10"/>
      <color theme="0" tint="-0.249977111117893"/>
      <name val="Segoe UI"/>
      <family val="2"/>
      <charset val="238"/>
    </font>
    <font>
      <sz val="10"/>
      <color rgb="FFFFFF00"/>
      <name val="Segoe UI"/>
      <family val="2"/>
      <charset val="238"/>
    </font>
    <font>
      <sz val="9"/>
      <color rgb="FFFF0000"/>
      <name val="Segoe UI"/>
      <family val="2"/>
      <charset val="238"/>
    </font>
    <font>
      <sz val="10"/>
      <color theme="0"/>
      <name val="Segoe UI"/>
      <family val="2"/>
      <charset val="238"/>
    </font>
    <font>
      <sz val="10"/>
      <color theme="6" tint="0.39997558519241921"/>
      <name val="Segoe UI"/>
      <family val="2"/>
      <charset val="238"/>
    </font>
    <font>
      <b/>
      <i/>
      <sz val="11"/>
      <color theme="1"/>
      <name val="Segoe UI"/>
      <family val="2"/>
      <charset val="238"/>
    </font>
    <font>
      <sz val="11"/>
      <name val="Calibri"/>
      <family val="2"/>
      <charset val="238"/>
      <scheme val="minor"/>
    </font>
    <font>
      <i/>
      <sz val="10"/>
      <color rgb="FF000000"/>
      <name val="Segoe UI"/>
      <family val="2"/>
      <charset val="23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CBF33"/>
        <bgColor indexed="64"/>
      </patternFill>
    </fill>
    <fill>
      <patternFill patternType="solid">
        <fgColor rgb="FFF7C90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CE292"/>
        <bgColor indexed="64"/>
      </patternFill>
    </fill>
    <fill>
      <patternFill patternType="solid">
        <fgColor rgb="FFD2ECB6"/>
        <bgColor indexed="64"/>
      </patternFill>
    </fill>
    <fill>
      <patternFill patternType="solid">
        <fgColor rgb="FFF5FEA4"/>
        <bgColor indexed="64"/>
      </patternFill>
    </fill>
    <fill>
      <patternFill patternType="solid">
        <fgColor rgb="FFFAB9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AA700"/>
        <bgColor indexed="64"/>
      </patternFill>
    </fill>
    <fill>
      <patternFill patternType="solid">
        <fgColor rgb="FFFFE18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EBF8"/>
        <bgColor indexed="64"/>
      </patternFill>
    </fill>
    <fill>
      <patternFill patternType="solid">
        <fgColor rgb="FFFFC000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/>
      <diagonal/>
    </border>
    <border>
      <left/>
      <right/>
      <top style="dashed">
        <color theme="5" tint="-0.24994659260841701"/>
      </top>
      <bottom/>
      <diagonal/>
    </border>
    <border>
      <left/>
      <right style="dashed">
        <color theme="5" tint="-0.24994659260841701"/>
      </right>
      <top style="dashed">
        <color theme="5" tint="-0.24994659260841701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theme="5" tint="-0.24994659260841701"/>
      </left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/>
      <top style="dashed">
        <color theme="5" tint="-0.24994659260841701"/>
      </top>
      <bottom style="dashed">
        <color theme="5" tint="-0.24994659260841701"/>
      </bottom>
      <diagonal/>
    </border>
    <border>
      <left/>
      <right style="dashed">
        <color theme="5" tint="-0.24994659260841701"/>
      </right>
      <top style="dashed">
        <color theme="5" tint="-0.24994659260841701"/>
      </top>
      <bottom style="dashed">
        <color theme="5" tint="-0.2499465926084170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98">
    <xf numFmtId="0" fontId="0" fillId="0" borderId="0" xfId="0"/>
    <xf numFmtId="0" fontId="25" fillId="34" borderId="0" xfId="0" applyFont="1" applyFill="1" applyBorder="1" applyAlignment="1" applyProtection="1">
      <alignment vertical="center"/>
      <protection hidden="1"/>
    </xf>
    <xf numFmtId="0" fontId="35" fillId="33" borderId="59" xfId="0" applyFont="1" applyFill="1" applyBorder="1" applyAlignment="1" applyProtection="1">
      <alignment horizontal="center" vertical="center"/>
      <protection hidden="1"/>
    </xf>
    <xf numFmtId="0" fontId="35" fillId="33" borderId="61" xfId="0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Border="1" applyProtection="1">
      <protection hidden="1"/>
    </xf>
    <xf numFmtId="0" fontId="25" fillId="34" borderId="0" xfId="0" applyFont="1" applyFill="1" applyProtection="1">
      <protection hidden="1"/>
    </xf>
    <xf numFmtId="3" fontId="25" fillId="34" borderId="0" xfId="0" applyNumberFormat="1" applyFont="1" applyFill="1" applyProtection="1">
      <protection hidden="1"/>
    </xf>
    <xf numFmtId="0" fontId="25" fillId="34" borderId="0" xfId="0" applyFont="1" applyFill="1" applyAlignment="1" applyProtection="1">
      <alignment vertical="center"/>
      <protection hidden="1"/>
    </xf>
    <xf numFmtId="0" fontId="37" fillId="34" borderId="0" xfId="0" applyFont="1" applyFill="1" applyAlignment="1" applyProtection="1">
      <alignment horizontal="center" vertical="center"/>
      <protection hidden="1"/>
    </xf>
    <xf numFmtId="0" fontId="37" fillId="36" borderId="33" xfId="0" applyFont="1" applyFill="1" applyBorder="1" applyAlignment="1" applyProtection="1">
      <alignment horizontal="center" vertical="center"/>
      <protection hidden="1"/>
    </xf>
    <xf numFmtId="0" fontId="43" fillId="34" borderId="0" xfId="0" applyFont="1" applyFill="1" applyProtection="1">
      <protection hidden="1"/>
    </xf>
    <xf numFmtId="0" fontId="43" fillId="34" borderId="0" xfId="0" applyFont="1" applyFill="1" applyBorder="1" applyAlignment="1" applyProtection="1">
      <alignment vertical="center"/>
      <protection hidden="1"/>
    </xf>
    <xf numFmtId="0" fontId="23" fillId="34" borderId="0" xfId="51" applyFill="1" applyBorder="1" applyProtection="1">
      <protection hidden="1"/>
    </xf>
    <xf numFmtId="3" fontId="33" fillId="36" borderId="28" xfId="0" applyNumberFormat="1" applyFont="1" applyFill="1" applyBorder="1" applyAlignment="1" applyProtection="1">
      <alignment horizontal="center" vertical="center"/>
      <protection hidden="1"/>
    </xf>
    <xf numFmtId="4" fontId="33" fillId="36" borderId="29" xfId="0" applyNumberFormat="1" applyFont="1" applyFill="1" applyBorder="1" applyAlignment="1" applyProtection="1">
      <alignment horizontal="center" vertical="center"/>
      <protection hidden="1"/>
    </xf>
    <xf numFmtId="3" fontId="25" fillId="36" borderId="29" xfId="0" applyNumberFormat="1" applyFont="1" applyFill="1" applyBorder="1" applyAlignment="1" applyProtection="1">
      <alignment horizontal="center" vertical="center"/>
      <protection hidden="1"/>
    </xf>
    <xf numFmtId="3" fontId="25" fillId="36" borderId="83" xfId="0" applyNumberFormat="1" applyFont="1" applyFill="1" applyBorder="1" applyAlignment="1" applyProtection="1">
      <alignment horizontal="center" vertical="center"/>
      <protection hidden="1"/>
    </xf>
    <xf numFmtId="3" fontId="33" fillId="36" borderId="76" xfId="0" applyNumberFormat="1" applyFont="1" applyFill="1" applyBorder="1" applyAlignment="1" applyProtection="1">
      <alignment horizontal="center" vertical="center"/>
      <protection hidden="1"/>
    </xf>
    <xf numFmtId="4" fontId="33" fillId="36" borderId="71" xfId="0" applyNumberFormat="1" applyFont="1" applyFill="1" applyBorder="1" applyAlignment="1" applyProtection="1">
      <alignment horizontal="center" vertical="center"/>
      <protection hidden="1"/>
    </xf>
    <xf numFmtId="3" fontId="25" fillId="36" borderId="71" xfId="0" applyNumberFormat="1" applyFont="1" applyFill="1" applyBorder="1" applyAlignment="1" applyProtection="1">
      <alignment horizontal="center" vertical="center"/>
      <protection hidden="1"/>
    </xf>
    <xf numFmtId="3" fontId="25" fillId="36" borderId="78" xfId="0" applyNumberFormat="1" applyFont="1" applyFill="1" applyBorder="1" applyAlignment="1" applyProtection="1">
      <alignment horizontal="center" vertical="center"/>
      <protection hidden="1"/>
    </xf>
    <xf numFmtId="3" fontId="33" fillId="36" borderId="84" xfId="0" applyNumberFormat="1" applyFont="1" applyFill="1" applyBorder="1" applyAlignment="1" applyProtection="1">
      <alignment horizontal="center" vertical="center"/>
      <protection hidden="1"/>
    </xf>
    <xf numFmtId="4" fontId="33" fillId="36" borderId="11" xfId="0" applyNumberFormat="1" applyFont="1" applyFill="1" applyBorder="1" applyAlignment="1" applyProtection="1">
      <alignment horizontal="center" vertical="center"/>
      <protection hidden="1"/>
    </xf>
    <xf numFmtId="3" fontId="25" fillId="36" borderId="11" xfId="0" applyNumberFormat="1" applyFont="1" applyFill="1" applyBorder="1" applyAlignment="1" applyProtection="1">
      <alignment horizontal="center" vertical="center"/>
      <protection hidden="1"/>
    </xf>
    <xf numFmtId="3" fontId="25" fillId="36" borderId="79" xfId="0" applyNumberFormat="1" applyFont="1" applyFill="1" applyBorder="1" applyAlignment="1" applyProtection="1">
      <alignment horizontal="center" vertical="center"/>
      <protection hidden="1"/>
    </xf>
    <xf numFmtId="4" fontId="25" fillId="36" borderId="11" xfId="0" applyNumberFormat="1" applyFont="1" applyFill="1" applyBorder="1" applyAlignment="1" applyProtection="1">
      <alignment horizontal="center" vertical="center"/>
      <protection hidden="1"/>
    </xf>
    <xf numFmtId="164" fontId="25" fillId="36" borderId="43" xfId="0" applyNumberFormat="1" applyFont="1" applyFill="1" applyBorder="1" applyAlignment="1" applyProtection="1">
      <alignment horizontal="center" vertical="center"/>
      <protection hidden="1"/>
    </xf>
    <xf numFmtId="164" fontId="25" fillId="36" borderId="70" xfId="0" applyNumberFormat="1" applyFont="1" applyFill="1" applyBorder="1" applyAlignment="1" applyProtection="1">
      <alignment horizontal="center" vertical="center"/>
      <protection hidden="1"/>
    </xf>
    <xf numFmtId="164" fontId="25" fillId="36" borderId="44" xfId="0" applyNumberFormat="1" applyFont="1" applyFill="1" applyBorder="1" applyAlignment="1" applyProtection="1">
      <alignment horizontal="center" vertical="center"/>
      <protection hidden="1"/>
    </xf>
    <xf numFmtId="0" fontId="34" fillId="38" borderId="19" xfId="0" applyFont="1" applyFill="1" applyBorder="1" applyAlignment="1" applyProtection="1">
      <alignment horizontal="left" vertical="center" indent="1"/>
      <protection hidden="1"/>
    </xf>
    <xf numFmtId="0" fontId="34" fillId="38" borderId="41" xfId="0" applyFont="1" applyFill="1" applyBorder="1" applyAlignment="1" applyProtection="1">
      <alignment horizontal="left" vertical="center" indent="1"/>
      <protection hidden="1"/>
    </xf>
    <xf numFmtId="3" fontId="43" fillId="38" borderId="21" xfId="0" applyNumberFormat="1" applyFont="1" applyFill="1" applyBorder="1" applyAlignment="1" applyProtection="1">
      <alignment horizontal="center" vertical="center"/>
      <protection hidden="1"/>
    </xf>
    <xf numFmtId="164" fontId="26" fillId="38" borderId="10" xfId="0" applyNumberFormat="1" applyFont="1" applyFill="1" applyBorder="1" applyAlignment="1" applyProtection="1">
      <alignment horizontal="center" vertical="center"/>
      <protection hidden="1"/>
    </xf>
    <xf numFmtId="0" fontId="27" fillId="38" borderId="74" xfId="0" applyFont="1" applyFill="1" applyBorder="1" applyAlignment="1" applyProtection="1">
      <alignment horizontal="center" vertical="center"/>
      <protection hidden="1"/>
    </xf>
    <xf numFmtId="0" fontId="27" fillId="38" borderId="14" xfId="0" applyFont="1" applyFill="1" applyBorder="1" applyAlignment="1" applyProtection="1">
      <alignment horizontal="center" vertical="center"/>
      <protection hidden="1"/>
    </xf>
    <xf numFmtId="0" fontId="27" fillId="38" borderId="82" xfId="0" applyFont="1" applyFill="1" applyBorder="1" applyAlignment="1" applyProtection="1">
      <alignment horizontal="center" vertical="center"/>
      <protection hidden="1"/>
    </xf>
    <xf numFmtId="0" fontId="27" fillId="38" borderId="46" xfId="0" applyFont="1" applyFill="1" applyBorder="1" applyAlignment="1" applyProtection="1">
      <alignment horizontal="center" vertical="center"/>
      <protection hidden="1"/>
    </xf>
    <xf numFmtId="3" fontId="25" fillId="36" borderId="55" xfId="0" applyNumberFormat="1" applyFont="1" applyFill="1" applyBorder="1" applyAlignment="1" applyProtection="1">
      <alignment horizontal="center" vertical="center"/>
      <protection hidden="1"/>
    </xf>
    <xf numFmtId="3" fontId="25" fillId="36" borderId="15" xfId="0" applyNumberFormat="1" applyFont="1" applyFill="1" applyBorder="1" applyAlignment="1" applyProtection="1">
      <alignment horizontal="center" vertical="center"/>
      <protection hidden="1"/>
    </xf>
    <xf numFmtId="3" fontId="25" fillId="36" borderId="12" xfId="0" applyNumberFormat="1" applyFont="1" applyFill="1" applyBorder="1" applyAlignment="1" applyProtection="1">
      <alignment horizontal="center" vertical="center"/>
      <protection hidden="1"/>
    </xf>
    <xf numFmtId="3" fontId="0" fillId="0" borderId="0" xfId="0" applyNumberFormat="1"/>
    <xf numFmtId="3" fontId="33" fillId="36" borderId="11" xfId="0" applyNumberFormat="1" applyFont="1" applyFill="1" applyBorder="1" applyAlignment="1" applyProtection="1">
      <alignment horizontal="center"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25" fillId="33" borderId="0" xfId="0" applyFont="1" applyFill="1" applyProtection="1">
      <protection hidden="1"/>
    </xf>
    <xf numFmtId="0" fontId="25" fillId="33" borderId="0" xfId="0" applyFont="1" applyFill="1" applyAlignment="1" applyProtection="1">
      <alignment vertical="center"/>
      <protection hidden="1"/>
    </xf>
    <xf numFmtId="0" fontId="43" fillId="33" borderId="0" xfId="0" applyFont="1" applyFill="1" applyBorder="1" applyAlignment="1" applyProtection="1">
      <alignment vertical="center"/>
      <protection hidden="1"/>
    </xf>
    <xf numFmtId="0" fontId="37" fillId="33" borderId="33" xfId="0" applyFont="1" applyFill="1" applyBorder="1" applyAlignment="1" applyProtection="1">
      <alignment horizontal="center" vertical="top"/>
      <protection hidden="1"/>
    </xf>
    <xf numFmtId="0" fontId="25" fillId="33" borderId="0" xfId="0" applyFont="1" applyFill="1" applyAlignment="1" applyProtection="1">
      <alignment vertical="top"/>
      <protection hidden="1"/>
    </xf>
    <xf numFmtId="0" fontId="37" fillId="33" borderId="27" xfId="0" applyFont="1" applyFill="1" applyBorder="1" applyAlignment="1" applyProtection="1">
      <alignment horizontal="left" vertical="top"/>
      <protection hidden="1"/>
    </xf>
    <xf numFmtId="0" fontId="25" fillId="33" borderId="23" xfId="0" applyFont="1" applyFill="1" applyBorder="1" applyAlignment="1" applyProtection="1">
      <alignment vertical="top"/>
      <protection hidden="1"/>
    </xf>
    <xf numFmtId="0" fontId="25" fillId="33" borderId="38" xfId="0" applyFont="1" applyFill="1" applyBorder="1" applyAlignment="1" applyProtection="1">
      <alignment vertical="top"/>
      <protection hidden="1"/>
    </xf>
    <xf numFmtId="0" fontId="25" fillId="42" borderId="11" xfId="0" applyFont="1" applyFill="1" applyBorder="1" applyAlignment="1" applyProtection="1">
      <alignment horizontal="center" vertical="center"/>
      <protection hidden="1"/>
    </xf>
    <xf numFmtId="0" fontId="25" fillId="42" borderId="52" xfId="0" applyFont="1" applyFill="1" applyBorder="1" applyAlignment="1" applyProtection="1">
      <alignment horizontal="center" vertical="center"/>
      <protection hidden="1"/>
    </xf>
    <xf numFmtId="0" fontId="43" fillId="41" borderId="16" xfId="0" applyFont="1" applyFill="1" applyBorder="1" applyAlignment="1" applyProtection="1">
      <alignment horizontal="center" vertical="center"/>
      <protection hidden="1"/>
    </xf>
    <xf numFmtId="0" fontId="43" fillId="41" borderId="44" xfId="0" applyFont="1" applyFill="1" applyBorder="1" applyAlignment="1" applyProtection="1">
      <alignment horizontal="center" vertical="center"/>
      <protection hidden="1"/>
    </xf>
    <xf numFmtId="0" fontId="35" fillId="33" borderId="59" xfId="0" applyFont="1" applyFill="1" applyBorder="1" applyAlignment="1" applyProtection="1">
      <alignment horizontal="center" vertical="center"/>
      <protection locked="0" hidden="1"/>
    </xf>
    <xf numFmtId="0" fontId="35" fillId="33" borderId="60" xfId="0" applyFont="1" applyFill="1" applyBorder="1" applyAlignment="1" applyProtection="1">
      <alignment horizontal="center" vertical="center"/>
      <protection locked="0" hidden="1"/>
    </xf>
    <xf numFmtId="0" fontId="22" fillId="33" borderId="0" xfId="0" applyFont="1" applyFill="1" applyProtection="1">
      <protection hidden="1"/>
    </xf>
    <xf numFmtId="0" fontId="22" fillId="33" borderId="0" xfId="0" applyFont="1" applyFill="1" applyAlignment="1" applyProtection="1">
      <alignment horizontal="center" vertical="top"/>
      <protection hidden="1"/>
    </xf>
    <xf numFmtId="0" fontId="22" fillId="33" borderId="0" xfId="0" applyFont="1" applyFill="1" applyAlignment="1" applyProtection="1">
      <alignment horizontal="center" vertical="center"/>
      <protection hidden="1"/>
    </xf>
    <xf numFmtId="0" fontId="22" fillId="33" borderId="46" xfId="0" applyFont="1" applyFill="1" applyBorder="1" applyProtection="1">
      <protection hidden="1"/>
    </xf>
    <xf numFmtId="0" fontId="22" fillId="33" borderId="49" xfId="0" applyFont="1" applyFill="1" applyBorder="1" applyProtection="1">
      <protection hidden="1"/>
    </xf>
    <xf numFmtId="0" fontId="22" fillId="33" borderId="45" xfId="0" applyFont="1" applyFill="1" applyBorder="1" applyProtection="1">
      <protection hidden="1"/>
    </xf>
    <xf numFmtId="0" fontId="22" fillId="33" borderId="0" xfId="0" applyFont="1" applyFill="1" applyBorder="1" applyProtection="1">
      <protection hidden="1"/>
    </xf>
    <xf numFmtId="0" fontId="22" fillId="33" borderId="50" xfId="0" applyFont="1" applyFill="1" applyBorder="1" applyProtection="1">
      <protection hidden="1"/>
    </xf>
    <xf numFmtId="0" fontId="22" fillId="33" borderId="15" xfId="0" applyFont="1" applyFill="1" applyBorder="1" applyProtection="1">
      <protection hidden="1"/>
    </xf>
    <xf numFmtId="0" fontId="22" fillId="33" borderId="18" xfId="0" applyFont="1" applyFill="1" applyBorder="1" applyProtection="1">
      <protection hidden="1"/>
    </xf>
    <xf numFmtId="0" fontId="22" fillId="33" borderId="51" xfId="0" applyFont="1" applyFill="1" applyBorder="1" applyProtection="1">
      <protection hidden="1"/>
    </xf>
    <xf numFmtId="0" fontId="22" fillId="33" borderId="17" xfId="0" applyFont="1" applyFill="1" applyBorder="1" applyProtection="1">
      <protection hidden="1"/>
    </xf>
    <xf numFmtId="0" fontId="25" fillId="33" borderId="0" xfId="0" applyFont="1" applyFill="1" applyAlignment="1" applyProtection="1">
      <protection hidden="1"/>
    </xf>
    <xf numFmtId="0" fontId="37" fillId="33" borderId="33" xfId="0" applyFont="1" applyFill="1" applyBorder="1" applyAlignment="1" applyProtection="1">
      <alignment horizontal="left"/>
      <protection hidden="1"/>
    </xf>
    <xf numFmtId="0" fontId="25" fillId="33" borderId="0" xfId="0" applyFont="1" applyFill="1" applyBorder="1" applyAlignment="1" applyProtection="1">
      <protection hidden="1"/>
    </xf>
    <xf numFmtId="0" fontId="25" fillId="33" borderId="34" xfId="0" applyFont="1" applyFill="1" applyBorder="1" applyAlignment="1" applyProtection="1">
      <protection hidden="1"/>
    </xf>
    <xf numFmtId="0" fontId="43" fillId="33" borderId="0" xfId="0" applyFont="1" applyFill="1" applyAlignment="1" applyProtection="1">
      <protection hidden="1"/>
    </xf>
    <xf numFmtId="0" fontId="42" fillId="34" borderId="0" xfId="0" applyFont="1" applyFill="1" applyAlignment="1" applyProtection="1">
      <alignment horizontal="center" vertical="center"/>
      <protection hidden="1"/>
    </xf>
    <xf numFmtId="0" fontId="43" fillId="34" borderId="0" xfId="0" applyFont="1" applyFill="1" applyBorder="1" applyProtection="1">
      <protection hidden="1"/>
    </xf>
    <xf numFmtId="3" fontId="43" fillId="34" borderId="0" xfId="0" applyNumberFormat="1" applyFont="1" applyFill="1" applyProtection="1">
      <protection hidden="1"/>
    </xf>
    <xf numFmtId="0" fontId="25" fillId="34" borderId="0" xfId="0" applyFon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0" fontId="25" fillId="34" borderId="0" xfId="0" applyFont="1" applyFill="1" applyAlignment="1" applyProtection="1">
      <alignment horizontal="center"/>
      <protection hidden="1"/>
    </xf>
    <xf numFmtId="164" fontId="26" fillId="38" borderId="41" xfId="0" applyNumberFormat="1" applyFont="1" applyFill="1" applyBorder="1" applyAlignment="1" applyProtection="1">
      <alignment horizontal="center" vertical="center"/>
      <protection hidden="1"/>
    </xf>
    <xf numFmtId="0" fontId="25" fillId="34" borderId="0" xfId="0" applyFont="1" applyFill="1" applyAlignment="1" applyProtection="1">
      <alignment horizontal="center" vertical="center"/>
      <protection hidden="1"/>
    </xf>
    <xf numFmtId="0" fontId="25" fillId="34" borderId="0" xfId="0" applyFont="1" applyFill="1" applyBorder="1" applyAlignment="1" applyProtection="1">
      <alignment horizontal="center" vertical="center"/>
      <protection hidden="1"/>
    </xf>
    <xf numFmtId="0" fontId="43" fillId="34" borderId="0" xfId="0" applyFont="1" applyFill="1" applyBorder="1" applyAlignment="1" applyProtection="1">
      <alignment horizontal="center" vertical="center"/>
      <protection hidden="1"/>
    </xf>
    <xf numFmtId="0" fontId="37" fillId="46" borderId="33" xfId="0" applyFont="1" applyFill="1" applyBorder="1" applyAlignment="1" applyProtection="1">
      <alignment horizontal="center" vertical="center"/>
      <protection hidden="1"/>
    </xf>
    <xf numFmtId="0" fontId="27" fillId="45" borderId="74" xfId="0" applyFont="1" applyFill="1" applyBorder="1" applyAlignment="1" applyProtection="1">
      <alignment horizontal="center" vertical="center"/>
      <protection hidden="1"/>
    </xf>
    <xf numFmtId="0" fontId="27" fillId="45" borderId="14" xfId="0" applyFont="1" applyFill="1" applyBorder="1" applyAlignment="1" applyProtection="1">
      <alignment horizontal="center" vertical="center"/>
      <protection hidden="1"/>
    </xf>
    <xf numFmtId="0" fontId="27" fillId="45" borderId="46" xfId="0" applyFont="1" applyFill="1" applyBorder="1" applyAlignment="1" applyProtection="1">
      <alignment horizontal="center" vertical="center"/>
      <protection hidden="1"/>
    </xf>
    <xf numFmtId="0" fontId="27" fillId="45" borderId="82" xfId="0" applyFont="1" applyFill="1" applyBorder="1" applyAlignment="1" applyProtection="1">
      <alignment horizontal="center" vertical="center"/>
      <protection hidden="1"/>
    </xf>
    <xf numFmtId="164" fontId="25" fillId="47" borderId="30" xfId="0" applyNumberFormat="1" applyFont="1" applyFill="1" applyBorder="1" applyAlignment="1" applyProtection="1">
      <alignment horizontal="center" vertical="center"/>
      <protection hidden="1"/>
    </xf>
    <xf numFmtId="0" fontId="25" fillId="47" borderId="18" xfId="0" applyFont="1" applyFill="1" applyBorder="1" applyAlignment="1" applyProtection="1">
      <alignment horizontal="left" vertical="center" wrapText="1"/>
      <protection hidden="1"/>
    </xf>
    <xf numFmtId="0" fontId="25" fillId="47" borderId="18" xfId="0" applyFont="1" applyFill="1" applyBorder="1" applyAlignment="1" applyProtection="1">
      <alignment horizontal="left" vertical="center"/>
      <protection hidden="1"/>
    </xf>
    <xf numFmtId="0" fontId="25" fillId="47" borderId="36" xfId="0" applyFont="1" applyFill="1" applyBorder="1" applyAlignment="1" applyProtection="1">
      <alignment horizontal="left" vertical="center"/>
      <protection hidden="1"/>
    </xf>
    <xf numFmtId="0" fontId="25" fillId="47" borderId="16" xfId="0" applyFont="1" applyFill="1" applyBorder="1" applyAlignment="1" applyProtection="1">
      <alignment horizontal="left" vertical="center"/>
      <protection hidden="1"/>
    </xf>
    <xf numFmtId="0" fontId="25" fillId="47" borderId="13" xfId="0" applyFont="1" applyFill="1" applyBorder="1" applyAlignment="1" applyProtection="1">
      <alignment horizontal="left" vertical="center"/>
      <protection hidden="1"/>
    </xf>
    <xf numFmtId="164" fontId="25" fillId="47" borderId="72" xfId="0" applyNumberFormat="1" applyFont="1" applyFill="1" applyBorder="1" applyAlignment="1" applyProtection="1">
      <alignment horizontal="center" vertical="center"/>
      <protection hidden="1"/>
    </xf>
    <xf numFmtId="164" fontId="25" fillId="47" borderId="35" xfId="0" applyNumberFormat="1" applyFont="1" applyFill="1" applyBorder="1" applyAlignment="1" applyProtection="1">
      <alignment horizontal="center" vertical="center"/>
      <protection hidden="1"/>
    </xf>
    <xf numFmtId="0" fontId="25" fillId="47" borderId="16" xfId="0" applyFont="1" applyFill="1" applyBorder="1" applyAlignment="1" applyProtection="1">
      <alignment horizontal="left" vertical="center" wrapText="1"/>
      <protection hidden="1"/>
    </xf>
    <xf numFmtId="49" fontId="0" fillId="47" borderId="13" xfId="0" applyNumberFormat="1" applyFill="1" applyBorder="1" applyAlignment="1" applyProtection="1">
      <alignment horizontal="left" vertical="center"/>
      <protection hidden="1"/>
    </xf>
    <xf numFmtId="0" fontId="25" fillId="47" borderId="36" xfId="0" applyFont="1" applyFill="1" applyBorder="1" applyAlignment="1" applyProtection="1">
      <alignment horizontal="left" vertical="center" wrapText="1"/>
      <protection hidden="1"/>
    </xf>
    <xf numFmtId="0" fontId="25" fillId="47" borderId="13" xfId="0" applyFont="1" applyFill="1" applyBorder="1" applyAlignment="1" applyProtection="1">
      <alignment horizontal="left" vertical="center" wrapText="1"/>
      <protection hidden="1"/>
    </xf>
    <xf numFmtId="0" fontId="25" fillId="47" borderId="16" xfId="0" applyFont="1" applyFill="1" applyBorder="1" applyAlignment="1" applyProtection="1">
      <alignment vertical="center"/>
      <protection hidden="1"/>
    </xf>
    <xf numFmtId="49" fontId="0" fillId="47" borderId="13" xfId="0" applyNumberFormat="1" applyFill="1" applyBorder="1" applyAlignment="1" applyProtection="1">
      <alignment horizontal="center" vertical="top"/>
      <protection hidden="1"/>
    </xf>
    <xf numFmtId="0" fontId="25" fillId="47" borderId="16" xfId="0" applyFont="1" applyFill="1" applyBorder="1" applyAlignment="1" applyProtection="1">
      <alignment vertical="center" wrapText="1"/>
      <protection hidden="1"/>
    </xf>
    <xf numFmtId="0" fontId="25" fillId="47" borderId="73" xfId="0" applyFont="1" applyFill="1" applyBorder="1" applyAlignment="1" applyProtection="1">
      <alignment horizontal="left" vertical="center"/>
      <protection hidden="1"/>
    </xf>
    <xf numFmtId="0" fontId="25" fillId="47" borderId="17" xfId="0" applyFont="1" applyFill="1" applyBorder="1" applyAlignment="1" applyProtection="1">
      <alignment horizontal="left" vertical="center"/>
      <protection hidden="1"/>
    </xf>
    <xf numFmtId="49" fontId="0" fillId="47" borderId="49" xfId="0" applyNumberFormat="1" applyFill="1" applyBorder="1" applyAlignment="1" applyProtection="1">
      <alignment horizontal="center" vertical="top"/>
      <protection hidden="1"/>
    </xf>
    <xf numFmtId="0" fontId="37" fillId="47" borderId="57" xfId="0" applyFont="1" applyFill="1" applyBorder="1" applyAlignment="1" applyProtection="1">
      <alignment horizontal="center" vertical="center"/>
      <protection hidden="1"/>
    </xf>
    <xf numFmtId="0" fontId="37" fillId="47" borderId="36" xfId="0" applyFont="1" applyFill="1" applyBorder="1" applyAlignment="1" applyProtection="1">
      <alignment horizontal="center" vertical="center"/>
      <protection hidden="1"/>
    </xf>
    <xf numFmtId="164" fontId="25" fillId="46" borderId="43" xfId="0" applyNumberFormat="1" applyFont="1" applyFill="1" applyBorder="1" applyAlignment="1" applyProtection="1">
      <alignment horizontal="center" vertical="center"/>
      <protection hidden="1"/>
    </xf>
    <xf numFmtId="164" fontId="25" fillId="46" borderId="70" xfId="0" applyNumberFormat="1" applyFont="1" applyFill="1" applyBorder="1" applyAlignment="1" applyProtection="1">
      <alignment horizontal="center" vertical="center"/>
      <protection hidden="1"/>
    </xf>
    <xf numFmtId="164" fontId="25" fillId="46" borderId="44" xfId="0" applyNumberFormat="1" applyFont="1" applyFill="1" applyBorder="1" applyAlignment="1" applyProtection="1">
      <alignment horizontal="center" vertical="center"/>
      <protection hidden="1"/>
    </xf>
    <xf numFmtId="0" fontId="34" fillId="45" borderId="19" xfId="0" applyFont="1" applyFill="1" applyBorder="1" applyAlignment="1" applyProtection="1">
      <alignment horizontal="left" vertical="center" indent="1"/>
      <protection hidden="1"/>
    </xf>
    <xf numFmtId="164" fontId="26" fillId="45" borderId="10" xfId="0" applyNumberFormat="1" applyFont="1" applyFill="1" applyBorder="1" applyAlignment="1" applyProtection="1">
      <alignment horizontal="center" vertical="center"/>
      <protection hidden="1"/>
    </xf>
    <xf numFmtId="0" fontId="37" fillId="48" borderId="36" xfId="0" applyFont="1" applyFill="1" applyBorder="1" applyAlignment="1" applyProtection="1">
      <alignment horizontal="center" vertical="center"/>
      <protection hidden="1"/>
    </xf>
    <xf numFmtId="0" fontId="25" fillId="48" borderId="16" xfId="0" applyFont="1" applyFill="1" applyBorder="1" applyAlignment="1" applyProtection="1">
      <alignment horizontal="left" vertical="center" wrapText="1"/>
      <protection hidden="1"/>
    </xf>
    <xf numFmtId="0" fontId="25" fillId="48" borderId="16" xfId="0" applyFont="1" applyFill="1" applyBorder="1" applyAlignment="1" applyProtection="1">
      <alignment horizontal="left" vertical="center"/>
      <protection hidden="1"/>
    </xf>
    <xf numFmtId="0" fontId="25" fillId="48" borderId="36" xfId="0" applyFont="1" applyFill="1" applyBorder="1" applyAlignment="1" applyProtection="1">
      <alignment horizontal="left" vertical="center" wrapText="1"/>
      <protection hidden="1"/>
    </xf>
    <xf numFmtId="0" fontId="25" fillId="48" borderId="13" xfId="0" applyFont="1" applyFill="1" applyBorder="1" applyAlignment="1" applyProtection="1">
      <alignment horizontal="left" vertical="center" wrapText="1"/>
      <protection hidden="1"/>
    </xf>
    <xf numFmtId="164" fontId="25" fillId="48" borderId="35" xfId="0" applyNumberFormat="1" applyFont="1" applyFill="1" applyBorder="1" applyAlignment="1" applyProtection="1">
      <alignment horizontal="center" vertical="center"/>
      <protection hidden="1"/>
    </xf>
    <xf numFmtId="0" fontId="25" fillId="48" borderId="16" xfId="0" applyFont="1" applyFill="1" applyBorder="1" applyAlignment="1" applyProtection="1">
      <alignment horizontal="left" vertical="center" wrapText="1"/>
      <protection hidden="1"/>
    </xf>
    <xf numFmtId="0" fontId="25" fillId="48" borderId="36" xfId="0" applyFont="1" applyFill="1" applyBorder="1" applyAlignment="1" applyProtection="1">
      <alignment horizontal="left" vertical="center"/>
      <protection hidden="1"/>
    </xf>
    <xf numFmtId="49" fontId="0" fillId="48" borderId="13" xfId="0" applyNumberFormat="1" applyFill="1" applyBorder="1" applyAlignment="1" applyProtection="1">
      <alignment horizontal="left" vertical="center"/>
      <protection hidden="1"/>
    </xf>
    <xf numFmtId="0" fontId="25" fillId="48" borderId="16" xfId="0" applyFont="1" applyFill="1" applyBorder="1" applyAlignment="1" applyProtection="1">
      <alignment vertical="center"/>
      <protection hidden="1"/>
    </xf>
    <xf numFmtId="49" fontId="0" fillId="48" borderId="13" xfId="0" applyNumberFormat="1" applyFill="1" applyBorder="1" applyAlignment="1" applyProtection="1">
      <alignment horizontal="center" vertical="top"/>
      <protection hidden="1"/>
    </xf>
    <xf numFmtId="3" fontId="33" fillId="48" borderId="84" xfId="0" applyNumberFormat="1" applyFont="1" applyFill="1" applyBorder="1" applyAlignment="1" applyProtection="1">
      <alignment horizontal="center" vertical="center"/>
      <protection hidden="1"/>
    </xf>
    <xf numFmtId="4" fontId="33" fillId="48" borderId="11" xfId="0" applyNumberFormat="1" applyFont="1" applyFill="1" applyBorder="1" applyAlignment="1" applyProtection="1">
      <alignment horizontal="center" vertical="center"/>
      <protection hidden="1"/>
    </xf>
    <xf numFmtId="3" fontId="25" fillId="48" borderId="11" xfId="0" applyNumberFormat="1" applyFont="1" applyFill="1" applyBorder="1" applyAlignment="1" applyProtection="1">
      <alignment horizontal="center" vertical="center"/>
      <protection hidden="1"/>
    </xf>
    <xf numFmtId="3" fontId="25" fillId="48" borderId="12" xfId="0" applyNumberFormat="1" applyFont="1" applyFill="1" applyBorder="1" applyAlignment="1" applyProtection="1">
      <alignment horizontal="center" vertical="center"/>
      <protection hidden="1"/>
    </xf>
    <xf numFmtId="3" fontId="25" fillId="48" borderId="79" xfId="0" applyNumberFormat="1" applyFont="1" applyFill="1" applyBorder="1" applyAlignment="1" applyProtection="1">
      <alignment horizontal="center" vertical="center"/>
      <protection hidden="1"/>
    </xf>
    <xf numFmtId="4" fontId="25" fillId="48" borderId="11" xfId="0" applyNumberFormat="1" applyFont="1" applyFill="1" applyBorder="1" applyAlignment="1" applyProtection="1">
      <alignment horizontal="center" vertical="center"/>
      <protection hidden="1"/>
    </xf>
    <xf numFmtId="3" fontId="33" fillId="48" borderId="11" xfId="0" applyNumberFormat="1" applyFont="1" applyFill="1" applyBorder="1" applyAlignment="1" applyProtection="1">
      <alignment horizontal="center" vertical="center"/>
      <protection hidden="1"/>
    </xf>
    <xf numFmtId="0" fontId="37" fillId="40" borderId="33" xfId="0" applyFont="1" applyFill="1" applyBorder="1" applyAlignment="1" applyProtection="1">
      <alignment horizontal="center" vertical="center"/>
      <protection hidden="1"/>
    </xf>
    <xf numFmtId="164" fontId="25" fillId="40" borderId="44" xfId="0" applyNumberFormat="1" applyFont="1" applyFill="1" applyBorder="1" applyAlignment="1" applyProtection="1">
      <alignment horizontal="center" vertical="center"/>
      <protection hidden="1"/>
    </xf>
    <xf numFmtId="3" fontId="33" fillId="47" borderId="28" xfId="0" applyNumberFormat="1" applyFont="1" applyFill="1" applyBorder="1" applyAlignment="1" applyProtection="1">
      <alignment horizontal="center" vertical="center"/>
      <protection hidden="1"/>
    </xf>
    <xf numFmtId="4" fontId="33" fillId="47" borderId="29" xfId="0" applyNumberFormat="1" applyFont="1" applyFill="1" applyBorder="1" applyAlignment="1" applyProtection="1">
      <alignment horizontal="center" vertical="center"/>
      <protection hidden="1"/>
    </xf>
    <xf numFmtId="3" fontId="25" fillId="47" borderId="29" xfId="0" applyNumberFormat="1" applyFont="1" applyFill="1" applyBorder="1" applyAlignment="1" applyProtection="1">
      <alignment horizontal="center" vertical="center"/>
      <protection hidden="1"/>
    </xf>
    <xf numFmtId="3" fontId="25" fillId="47" borderId="55" xfId="0" applyNumberFormat="1" applyFont="1" applyFill="1" applyBorder="1" applyAlignment="1" applyProtection="1">
      <alignment horizontal="center" vertical="center"/>
      <protection hidden="1"/>
    </xf>
    <xf numFmtId="3" fontId="25" fillId="47" borderId="83" xfId="0" applyNumberFormat="1" applyFont="1" applyFill="1" applyBorder="1" applyAlignment="1" applyProtection="1">
      <alignment horizontal="center" vertical="center"/>
      <protection hidden="1"/>
    </xf>
    <xf numFmtId="3" fontId="33" fillId="47" borderId="76" xfId="0" applyNumberFormat="1" applyFont="1" applyFill="1" applyBorder="1" applyAlignment="1" applyProtection="1">
      <alignment horizontal="center" vertical="center"/>
      <protection hidden="1"/>
    </xf>
    <xf numFmtId="4" fontId="33" fillId="47" borderId="71" xfId="0" applyNumberFormat="1" applyFont="1" applyFill="1" applyBorder="1" applyAlignment="1" applyProtection="1">
      <alignment horizontal="center" vertical="center"/>
      <protection hidden="1"/>
    </xf>
    <xf numFmtId="3" fontId="25" fillId="47" borderId="71" xfId="0" applyNumberFormat="1" applyFont="1" applyFill="1" applyBorder="1" applyAlignment="1" applyProtection="1">
      <alignment horizontal="center" vertical="center"/>
      <protection hidden="1"/>
    </xf>
    <xf numFmtId="3" fontId="25" fillId="47" borderId="15" xfId="0" applyNumberFormat="1" applyFont="1" applyFill="1" applyBorder="1" applyAlignment="1" applyProtection="1">
      <alignment horizontal="center" vertical="center"/>
      <protection hidden="1"/>
    </xf>
    <xf numFmtId="3" fontId="25" fillId="47" borderId="78" xfId="0" applyNumberFormat="1" applyFont="1" applyFill="1" applyBorder="1" applyAlignment="1" applyProtection="1">
      <alignment horizontal="center" vertical="center"/>
      <protection hidden="1"/>
    </xf>
    <xf numFmtId="3" fontId="33" fillId="47" borderId="84" xfId="0" applyNumberFormat="1" applyFont="1" applyFill="1" applyBorder="1" applyAlignment="1" applyProtection="1">
      <alignment horizontal="center" vertical="center"/>
      <protection hidden="1"/>
    </xf>
    <xf numFmtId="4" fontId="33" fillId="47" borderId="11" xfId="0" applyNumberFormat="1" applyFont="1" applyFill="1" applyBorder="1" applyAlignment="1" applyProtection="1">
      <alignment horizontal="center" vertical="center"/>
      <protection hidden="1"/>
    </xf>
    <xf numFmtId="3" fontId="25" fillId="47" borderId="11" xfId="0" applyNumberFormat="1" applyFont="1" applyFill="1" applyBorder="1" applyAlignment="1" applyProtection="1">
      <alignment horizontal="center" vertical="center"/>
      <protection hidden="1"/>
    </xf>
    <xf numFmtId="3" fontId="25" fillId="47" borderId="12" xfId="0" applyNumberFormat="1" applyFont="1" applyFill="1" applyBorder="1" applyAlignment="1" applyProtection="1">
      <alignment horizontal="center" vertical="center"/>
      <protection hidden="1"/>
    </xf>
    <xf numFmtId="3" fontId="25" fillId="47" borderId="79" xfId="0" applyNumberFormat="1" applyFont="1" applyFill="1" applyBorder="1" applyAlignment="1" applyProtection="1">
      <alignment horizontal="center" vertical="center"/>
      <protection hidden="1"/>
    </xf>
    <xf numFmtId="4" fontId="25" fillId="47" borderId="11" xfId="0" applyNumberFormat="1" applyFont="1" applyFill="1" applyBorder="1" applyAlignment="1" applyProtection="1">
      <alignment horizontal="center" vertical="center"/>
      <protection hidden="1"/>
    </xf>
    <xf numFmtId="3" fontId="33" fillId="47" borderId="11" xfId="0" applyNumberFormat="1" applyFont="1" applyFill="1" applyBorder="1" applyAlignment="1" applyProtection="1">
      <alignment horizontal="center" vertical="center"/>
      <protection hidden="1"/>
    </xf>
    <xf numFmtId="3" fontId="25" fillId="47" borderId="84" xfId="0" applyNumberFormat="1" applyFont="1" applyFill="1" applyBorder="1" applyAlignment="1" applyProtection="1">
      <alignment horizontal="center" vertical="center"/>
      <protection hidden="1"/>
    </xf>
    <xf numFmtId="3" fontId="33" fillId="47" borderId="12" xfId="0" applyNumberFormat="1" applyFont="1" applyFill="1" applyBorder="1" applyAlignment="1" applyProtection="1">
      <alignment horizontal="center" vertical="center"/>
      <protection hidden="1"/>
    </xf>
    <xf numFmtId="3" fontId="33" fillId="47" borderId="79" xfId="0" applyNumberFormat="1" applyFont="1" applyFill="1" applyBorder="1" applyAlignment="1" applyProtection="1">
      <alignment horizontal="center" vertical="center"/>
      <protection hidden="1"/>
    </xf>
    <xf numFmtId="0" fontId="43" fillId="34" borderId="39" xfId="0" applyFont="1" applyFill="1" applyBorder="1" applyAlignment="1" applyProtection="1">
      <alignment vertical="center"/>
      <protection hidden="1"/>
    </xf>
    <xf numFmtId="0" fontId="35" fillId="0" borderId="44" xfId="0" applyFont="1" applyFill="1" applyBorder="1" applyAlignment="1" applyProtection="1">
      <alignment horizontal="center" vertical="center"/>
      <protection locked="0"/>
    </xf>
    <xf numFmtId="0" fontId="25" fillId="41" borderId="0" xfId="0" applyFont="1" applyFill="1" applyBorder="1" applyAlignment="1" applyProtection="1">
      <alignment horizontal="left" vertical="center" wrapText="1"/>
      <protection hidden="1"/>
    </xf>
    <xf numFmtId="0" fontId="25" fillId="41" borderId="0" xfId="0" applyFont="1" applyFill="1" applyBorder="1" applyAlignment="1" applyProtection="1">
      <alignment horizontal="left" vertical="center"/>
      <protection hidden="1"/>
    </xf>
    <xf numFmtId="0" fontId="25" fillId="41" borderId="16" xfId="0" applyFont="1" applyFill="1" applyBorder="1" applyAlignment="1" applyProtection="1">
      <alignment horizontal="left" vertical="center" wrapText="1"/>
      <protection hidden="1"/>
    </xf>
    <xf numFmtId="0" fontId="25" fillId="41" borderId="16" xfId="0" applyFont="1" applyFill="1" applyBorder="1" applyAlignment="1" applyProtection="1">
      <alignment horizontal="left" vertical="center"/>
      <protection hidden="1"/>
    </xf>
    <xf numFmtId="0" fontId="25" fillId="41" borderId="16" xfId="0" applyFont="1" applyFill="1" applyBorder="1" applyAlignment="1" applyProtection="1">
      <alignment vertical="center"/>
      <protection hidden="1"/>
    </xf>
    <xf numFmtId="164" fontId="25" fillId="41" borderId="30" xfId="0" applyNumberFormat="1" applyFont="1" applyFill="1" applyBorder="1" applyAlignment="1" applyProtection="1">
      <alignment horizontal="center" vertical="center"/>
      <protection hidden="1"/>
    </xf>
    <xf numFmtId="0" fontId="25" fillId="41" borderId="73" xfId="0" applyFont="1" applyFill="1" applyBorder="1" applyAlignment="1" applyProtection="1">
      <alignment horizontal="left" vertical="center"/>
      <protection hidden="1"/>
    </xf>
    <xf numFmtId="0" fontId="25" fillId="41" borderId="17" xfId="0" applyFont="1" applyFill="1" applyBorder="1" applyAlignment="1" applyProtection="1">
      <alignment horizontal="left" vertical="center"/>
      <protection hidden="1"/>
    </xf>
    <xf numFmtId="0" fontId="25" fillId="41" borderId="49" xfId="0" applyFont="1" applyFill="1" applyBorder="1" applyAlignment="1" applyProtection="1">
      <alignment horizontal="left" vertical="center"/>
      <protection hidden="1"/>
    </xf>
    <xf numFmtId="164" fontId="25" fillId="41" borderId="72" xfId="0" applyNumberFormat="1" applyFont="1" applyFill="1" applyBorder="1" applyAlignment="1" applyProtection="1">
      <alignment horizontal="center" vertical="center"/>
      <protection hidden="1"/>
    </xf>
    <xf numFmtId="164" fontId="25" fillId="41" borderId="35" xfId="0" applyNumberFormat="1" applyFont="1" applyFill="1" applyBorder="1" applyAlignment="1" applyProtection="1">
      <alignment horizontal="center" vertical="center"/>
      <protection hidden="1"/>
    </xf>
    <xf numFmtId="0" fontId="25" fillId="41" borderId="36" xfId="0" applyFont="1" applyFill="1" applyBorder="1" applyAlignment="1" applyProtection="1">
      <alignment horizontal="left" vertical="center"/>
      <protection hidden="1"/>
    </xf>
    <xf numFmtId="49" fontId="0" fillId="41" borderId="13" xfId="0" applyNumberFormat="1" applyFill="1" applyBorder="1" applyAlignment="1" applyProtection="1">
      <alignment horizontal="left" vertical="center"/>
      <protection hidden="1"/>
    </xf>
    <xf numFmtId="49" fontId="0" fillId="41" borderId="13" xfId="0" applyNumberFormat="1" applyFill="1" applyBorder="1" applyAlignment="1" applyProtection="1">
      <alignment horizontal="center" vertical="top"/>
      <protection hidden="1"/>
    </xf>
    <xf numFmtId="0" fontId="37" fillId="41" borderId="57" xfId="0" applyFont="1" applyFill="1" applyBorder="1" applyAlignment="1" applyProtection="1">
      <alignment horizontal="center" vertical="center"/>
      <protection hidden="1"/>
    </xf>
    <xf numFmtId="0" fontId="37" fillId="41" borderId="37" xfId="0" applyFont="1" applyFill="1" applyBorder="1" applyAlignment="1" applyProtection="1">
      <alignment horizontal="center" vertical="center"/>
      <protection hidden="1"/>
    </xf>
    <xf numFmtId="0" fontId="37" fillId="41" borderId="36" xfId="0" applyFont="1" applyFill="1" applyBorder="1" applyAlignment="1" applyProtection="1">
      <alignment horizontal="center" vertical="center"/>
      <protection hidden="1"/>
    </xf>
    <xf numFmtId="3" fontId="44" fillId="36" borderId="0" xfId="0" applyNumberFormat="1" applyFont="1" applyFill="1" applyBorder="1" applyAlignment="1" applyProtection="1">
      <alignment vertical="center"/>
      <protection hidden="1"/>
    </xf>
    <xf numFmtId="0" fontId="44" fillId="36" borderId="0" xfId="0" applyFont="1" applyFill="1" applyBorder="1" applyAlignment="1" applyProtection="1">
      <alignment horizontal="center" vertical="center"/>
      <protection hidden="1"/>
    </xf>
    <xf numFmtId="3" fontId="25" fillId="36" borderId="84" xfId="0" applyNumberFormat="1" applyFont="1" applyFill="1" applyBorder="1" applyAlignment="1" applyProtection="1">
      <alignment horizontal="center" vertical="center"/>
      <protection hidden="1"/>
    </xf>
    <xf numFmtId="3" fontId="33" fillId="36" borderId="12" xfId="0" applyNumberFormat="1" applyFont="1" applyFill="1" applyBorder="1" applyAlignment="1" applyProtection="1">
      <alignment horizontal="center" vertical="center"/>
      <protection hidden="1"/>
    </xf>
    <xf numFmtId="3" fontId="33" fillId="36" borderId="79" xfId="0" applyNumberFormat="1" applyFont="1" applyFill="1" applyBorder="1" applyAlignment="1" applyProtection="1">
      <alignment horizontal="center" vertical="center"/>
      <protection hidden="1"/>
    </xf>
    <xf numFmtId="0" fontId="43" fillId="34" borderId="0" xfId="0" applyFont="1" applyFill="1" applyAlignment="1" applyProtection="1">
      <alignment horizontal="right"/>
      <protection hidden="1"/>
    </xf>
    <xf numFmtId="0" fontId="48" fillId="34" borderId="0" xfId="0" applyFont="1" applyFill="1" applyProtection="1">
      <protection hidden="1"/>
    </xf>
    <xf numFmtId="3" fontId="48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4" borderId="0" xfId="0" applyFont="1" applyFill="1" applyAlignment="1" applyProtection="1">
      <alignment horizontal="center"/>
      <protection hidden="1"/>
    </xf>
    <xf numFmtId="0" fontId="48" fillId="34" borderId="0" xfId="0" applyFont="1" applyFill="1" applyBorder="1" applyAlignment="1" applyProtection="1">
      <alignment horizontal="center" vertical="center"/>
      <protection hidden="1"/>
    </xf>
    <xf numFmtId="0" fontId="25" fillId="47" borderId="36" xfId="0" applyFont="1" applyFill="1" applyBorder="1" applyAlignment="1" applyProtection="1">
      <alignment horizontal="left" vertical="top"/>
      <protection hidden="1"/>
    </xf>
    <xf numFmtId="0" fontId="25" fillId="47" borderId="16" xfId="0" applyFont="1" applyFill="1" applyBorder="1" applyAlignment="1" applyProtection="1">
      <alignment horizontal="left" vertical="top"/>
      <protection hidden="1"/>
    </xf>
    <xf numFmtId="49" fontId="0" fillId="47" borderId="13" xfId="0" applyNumberFormat="1" applyFill="1" applyBorder="1" applyAlignment="1" applyProtection="1">
      <alignment horizontal="left" vertical="top"/>
      <protection hidden="1"/>
    </xf>
    <xf numFmtId="0" fontId="25" fillId="34" borderId="0" xfId="0" applyFont="1" applyFill="1" applyAlignment="1" applyProtection="1">
      <alignment horizontal="left"/>
      <protection hidden="1"/>
    </xf>
    <xf numFmtId="0" fontId="37" fillId="51" borderId="57" xfId="0" applyFont="1" applyFill="1" applyBorder="1" applyAlignment="1" applyProtection="1">
      <alignment horizontal="center" vertical="center"/>
      <protection hidden="1"/>
    </xf>
    <xf numFmtId="164" fontId="25" fillId="51" borderId="30" xfId="0" applyNumberFormat="1" applyFont="1" applyFill="1" applyBorder="1" applyAlignment="1" applyProtection="1">
      <alignment horizontal="center" vertical="center"/>
      <protection hidden="1"/>
    </xf>
    <xf numFmtId="0" fontId="37" fillId="51" borderId="37" xfId="0" applyFont="1" applyFill="1" applyBorder="1" applyAlignment="1" applyProtection="1">
      <alignment horizontal="center" vertical="center"/>
      <protection hidden="1"/>
    </xf>
    <xf numFmtId="0" fontId="25" fillId="51" borderId="16" xfId="0" applyFont="1" applyFill="1" applyBorder="1" applyAlignment="1" applyProtection="1">
      <alignment horizontal="left" vertical="center" wrapText="1"/>
      <protection hidden="1"/>
    </xf>
    <xf numFmtId="0" fontId="25" fillId="51" borderId="0" xfId="0" applyFont="1" applyFill="1" applyBorder="1" applyAlignment="1" applyProtection="1">
      <alignment horizontal="left" vertical="center" wrapText="1"/>
      <protection hidden="1"/>
    </xf>
    <xf numFmtId="0" fontId="25" fillId="51" borderId="0" xfId="0" applyFont="1" applyFill="1" applyBorder="1" applyAlignment="1" applyProtection="1">
      <alignment horizontal="left" vertical="center"/>
      <protection hidden="1"/>
    </xf>
    <xf numFmtId="0" fontId="25" fillId="51" borderId="73" xfId="0" applyFont="1" applyFill="1" applyBorder="1" applyAlignment="1" applyProtection="1">
      <alignment horizontal="left" vertical="center"/>
      <protection hidden="1"/>
    </xf>
    <xf numFmtId="0" fontId="25" fillId="51" borderId="17" xfId="0" applyFont="1" applyFill="1" applyBorder="1" applyAlignment="1" applyProtection="1">
      <alignment horizontal="left" vertical="center"/>
      <protection hidden="1"/>
    </xf>
    <xf numFmtId="0" fontId="25" fillId="51" borderId="49" xfId="0" applyFont="1" applyFill="1" applyBorder="1" applyAlignment="1" applyProtection="1">
      <alignment horizontal="left" vertical="center"/>
      <protection hidden="1"/>
    </xf>
    <xf numFmtId="164" fontId="25" fillId="51" borderId="72" xfId="0" applyNumberFormat="1" applyFont="1" applyFill="1" applyBorder="1" applyAlignment="1" applyProtection="1">
      <alignment horizontal="center" vertical="center"/>
      <protection hidden="1"/>
    </xf>
    <xf numFmtId="0" fontId="37" fillId="51" borderId="36" xfId="0" applyFont="1" applyFill="1" applyBorder="1" applyAlignment="1" applyProtection="1">
      <alignment horizontal="center" vertical="center"/>
      <protection hidden="1"/>
    </xf>
    <xf numFmtId="164" fontId="25" fillId="51" borderId="35" xfId="0" applyNumberFormat="1" applyFont="1" applyFill="1" applyBorder="1" applyAlignment="1" applyProtection="1">
      <alignment horizontal="center" vertical="center"/>
      <protection hidden="1"/>
    </xf>
    <xf numFmtId="0" fontId="25" fillId="51" borderId="16" xfId="0" applyFont="1" applyFill="1" applyBorder="1" applyAlignment="1" applyProtection="1">
      <alignment horizontal="left" vertical="center"/>
      <protection hidden="1"/>
    </xf>
    <xf numFmtId="0" fontId="25" fillId="51" borderId="36" xfId="0" applyFont="1" applyFill="1" applyBorder="1" applyAlignment="1" applyProtection="1">
      <alignment horizontal="left" vertical="center"/>
      <protection hidden="1"/>
    </xf>
    <xf numFmtId="49" fontId="0" fillId="51" borderId="13" xfId="0" applyNumberFormat="1" applyFill="1" applyBorder="1" applyAlignment="1" applyProtection="1">
      <alignment horizontal="left" vertical="center"/>
      <protection hidden="1"/>
    </xf>
    <xf numFmtId="0" fontId="25" fillId="51" borderId="16" xfId="0" applyFont="1" applyFill="1" applyBorder="1" applyAlignment="1" applyProtection="1">
      <alignment vertical="center"/>
      <protection hidden="1"/>
    </xf>
    <xf numFmtId="49" fontId="0" fillId="51" borderId="13" xfId="0" applyNumberFormat="1" applyFill="1" applyBorder="1" applyAlignment="1" applyProtection="1">
      <alignment horizontal="center" vertical="top"/>
      <protection hidden="1"/>
    </xf>
    <xf numFmtId="0" fontId="37" fillId="50" borderId="33" xfId="0" applyFont="1" applyFill="1" applyBorder="1" applyAlignment="1" applyProtection="1">
      <alignment horizontal="center" vertical="center"/>
      <protection hidden="1"/>
    </xf>
    <xf numFmtId="3" fontId="44" fillId="50" borderId="0" xfId="0" applyNumberFormat="1" applyFont="1" applyFill="1" applyBorder="1" applyAlignment="1" applyProtection="1">
      <alignment vertical="center"/>
      <protection hidden="1"/>
    </xf>
    <xf numFmtId="0" fontId="44" fillId="50" borderId="0" xfId="0" applyFont="1" applyFill="1" applyBorder="1" applyAlignment="1" applyProtection="1">
      <alignment horizontal="center" vertical="center"/>
      <protection hidden="1"/>
    </xf>
    <xf numFmtId="3" fontId="33" fillId="50" borderId="28" xfId="0" applyNumberFormat="1" applyFont="1" applyFill="1" applyBorder="1" applyAlignment="1" applyProtection="1">
      <alignment horizontal="center" vertical="center"/>
      <protection hidden="1"/>
    </xf>
    <xf numFmtId="4" fontId="33" fillId="50" borderId="29" xfId="0" applyNumberFormat="1" applyFont="1" applyFill="1" applyBorder="1" applyAlignment="1" applyProtection="1">
      <alignment horizontal="center" vertical="center"/>
      <protection hidden="1"/>
    </xf>
    <xf numFmtId="3" fontId="25" fillId="50" borderId="29" xfId="0" applyNumberFormat="1" applyFont="1" applyFill="1" applyBorder="1" applyAlignment="1" applyProtection="1">
      <alignment horizontal="center" vertical="center"/>
      <protection hidden="1"/>
    </xf>
    <xf numFmtId="3" fontId="25" fillId="50" borderId="55" xfId="0" applyNumberFormat="1" applyFont="1" applyFill="1" applyBorder="1" applyAlignment="1" applyProtection="1">
      <alignment horizontal="center" vertical="center"/>
      <protection hidden="1"/>
    </xf>
    <xf numFmtId="3" fontId="25" fillId="50" borderId="83" xfId="0" applyNumberFormat="1" applyFont="1" applyFill="1" applyBorder="1" applyAlignment="1" applyProtection="1">
      <alignment horizontal="center" vertical="center"/>
      <protection hidden="1"/>
    </xf>
    <xf numFmtId="3" fontId="33" fillId="50" borderId="76" xfId="0" applyNumberFormat="1" applyFont="1" applyFill="1" applyBorder="1" applyAlignment="1" applyProtection="1">
      <alignment horizontal="center" vertical="center"/>
      <protection hidden="1"/>
    </xf>
    <xf numFmtId="4" fontId="33" fillId="50" borderId="71" xfId="0" applyNumberFormat="1" applyFont="1" applyFill="1" applyBorder="1" applyAlignment="1" applyProtection="1">
      <alignment horizontal="center" vertical="center"/>
      <protection hidden="1"/>
    </xf>
    <xf numFmtId="3" fontId="25" fillId="50" borderId="71" xfId="0" applyNumberFormat="1" applyFont="1" applyFill="1" applyBorder="1" applyAlignment="1" applyProtection="1">
      <alignment horizontal="center" vertical="center"/>
      <protection hidden="1"/>
    </xf>
    <xf numFmtId="3" fontId="25" fillId="50" borderId="15" xfId="0" applyNumberFormat="1" applyFont="1" applyFill="1" applyBorder="1" applyAlignment="1" applyProtection="1">
      <alignment horizontal="center" vertical="center"/>
      <protection hidden="1"/>
    </xf>
    <xf numFmtId="3" fontId="25" fillId="50" borderId="78" xfId="0" applyNumberFormat="1" applyFont="1" applyFill="1" applyBorder="1" applyAlignment="1" applyProtection="1">
      <alignment horizontal="center" vertical="center"/>
      <protection hidden="1"/>
    </xf>
    <xf numFmtId="3" fontId="33" fillId="50" borderId="84" xfId="0" applyNumberFormat="1" applyFont="1" applyFill="1" applyBorder="1" applyAlignment="1" applyProtection="1">
      <alignment horizontal="center" vertical="center"/>
      <protection hidden="1"/>
    </xf>
    <xf numFmtId="4" fontId="33" fillId="50" borderId="11" xfId="0" applyNumberFormat="1" applyFont="1" applyFill="1" applyBorder="1" applyAlignment="1" applyProtection="1">
      <alignment horizontal="center" vertical="center"/>
      <protection hidden="1"/>
    </xf>
    <xf numFmtId="3" fontId="25" fillId="50" borderId="11" xfId="0" applyNumberFormat="1" applyFont="1" applyFill="1" applyBorder="1" applyAlignment="1" applyProtection="1">
      <alignment horizontal="center" vertical="center"/>
      <protection hidden="1"/>
    </xf>
    <xf numFmtId="3" fontId="25" fillId="50" borderId="12" xfId="0" applyNumberFormat="1" applyFont="1" applyFill="1" applyBorder="1" applyAlignment="1" applyProtection="1">
      <alignment horizontal="center" vertical="center"/>
      <protection hidden="1"/>
    </xf>
    <xf numFmtId="3" fontId="25" fillId="50" borderId="79" xfId="0" applyNumberFormat="1" applyFont="1" applyFill="1" applyBorder="1" applyAlignment="1" applyProtection="1">
      <alignment horizontal="center" vertical="center"/>
      <protection hidden="1"/>
    </xf>
    <xf numFmtId="4" fontId="25" fillId="50" borderId="11" xfId="0" applyNumberFormat="1" applyFont="1" applyFill="1" applyBorder="1" applyAlignment="1" applyProtection="1">
      <alignment horizontal="center" vertical="center"/>
      <protection hidden="1"/>
    </xf>
    <xf numFmtId="3" fontId="33" fillId="50" borderId="11" xfId="0" applyNumberFormat="1" applyFont="1" applyFill="1" applyBorder="1" applyAlignment="1" applyProtection="1">
      <alignment horizontal="center" vertical="center"/>
      <protection hidden="1"/>
    </xf>
    <xf numFmtId="3" fontId="25" fillId="50" borderId="84" xfId="0" applyNumberFormat="1" applyFont="1" applyFill="1" applyBorder="1" applyAlignment="1" applyProtection="1">
      <alignment horizontal="center" vertical="center"/>
      <protection hidden="1"/>
    </xf>
    <xf numFmtId="3" fontId="33" fillId="50" borderId="12" xfId="0" applyNumberFormat="1" applyFont="1" applyFill="1" applyBorder="1" applyAlignment="1" applyProtection="1">
      <alignment horizontal="center" vertical="center"/>
      <protection hidden="1"/>
    </xf>
    <xf numFmtId="3" fontId="33" fillId="50" borderId="79" xfId="0" applyNumberFormat="1" applyFont="1" applyFill="1" applyBorder="1" applyAlignment="1" applyProtection="1">
      <alignment horizontal="center" vertical="center"/>
      <protection hidden="1"/>
    </xf>
    <xf numFmtId="164" fontId="25" fillId="50" borderId="43" xfId="0" applyNumberFormat="1" applyFont="1" applyFill="1" applyBorder="1" applyAlignment="1" applyProtection="1">
      <alignment horizontal="center" vertical="center"/>
      <protection hidden="1"/>
    </xf>
    <xf numFmtId="164" fontId="25" fillId="50" borderId="70" xfId="0" applyNumberFormat="1" applyFont="1" applyFill="1" applyBorder="1" applyAlignment="1" applyProtection="1">
      <alignment horizontal="center" vertical="center"/>
      <protection hidden="1"/>
    </xf>
    <xf numFmtId="164" fontId="25" fillId="50" borderId="44" xfId="0" applyNumberFormat="1" applyFont="1" applyFill="1" applyBorder="1" applyAlignment="1" applyProtection="1">
      <alignment horizontal="center" vertical="center"/>
      <protection hidden="1"/>
    </xf>
    <xf numFmtId="0" fontId="34" fillId="52" borderId="41" xfId="0" applyFont="1" applyFill="1" applyBorder="1" applyAlignment="1" applyProtection="1">
      <alignment horizontal="left" vertical="center" indent="1"/>
      <protection hidden="1"/>
    </xf>
    <xf numFmtId="3" fontId="43" fillId="52" borderId="21" xfId="0" applyNumberFormat="1" applyFont="1" applyFill="1" applyBorder="1" applyAlignment="1" applyProtection="1">
      <alignment horizontal="center" vertical="center"/>
      <protection hidden="1"/>
    </xf>
    <xf numFmtId="164" fontId="26" fillId="52" borderId="10" xfId="0" applyNumberFormat="1" applyFont="1" applyFill="1" applyBorder="1" applyAlignment="1" applyProtection="1">
      <alignment horizontal="center" vertical="center"/>
      <protection hidden="1"/>
    </xf>
    <xf numFmtId="0" fontId="34" fillId="52" borderId="19" xfId="0" applyFont="1" applyFill="1" applyBorder="1" applyAlignment="1" applyProtection="1">
      <alignment horizontal="left" vertical="center" indent="1"/>
      <protection hidden="1"/>
    </xf>
    <xf numFmtId="0" fontId="27" fillId="52" borderId="74" xfId="0" applyFont="1" applyFill="1" applyBorder="1" applyAlignment="1" applyProtection="1">
      <alignment horizontal="center" vertical="center"/>
      <protection hidden="1"/>
    </xf>
    <xf numFmtId="0" fontId="27" fillId="52" borderId="14" xfId="0" applyFont="1" applyFill="1" applyBorder="1" applyAlignment="1" applyProtection="1">
      <alignment horizontal="center" vertical="center"/>
      <protection hidden="1"/>
    </xf>
    <xf numFmtId="0" fontId="27" fillId="52" borderId="46" xfId="0" applyFont="1" applyFill="1" applyBorder="1" applyAlignment="1" applyProtection="1">
      <alignment horizontal="center" vertical="center"/>
      <protection hidden="1"/>
    </xf>
    <xf numFmtId="0" fontId="27" fillId="52" borderId="82" xfId="0" applyFont="1" applyFill="1" applyBorder="1" applyAlignment="1" applyProtection="1">
      <alignment horizontal="center" vertical="center"/>
      <protection hidden="1"/>
    </xf>
    <xf numFmtId="0" fontId="43" fillId="34" borderId="0" xfId="0" applyFont="1" applyFill="1" applyAlignment="1" applyProtection="1">
      <alignment horizontal="center" vertical="center"/>
      <protection hidden="1"/>
    </xf>
    <xf numFmtId="0" fontId="43" fillId="51" borderId="56" xfId="0" applyFont="1" applyFill="1" applyBorder="1" applyAlignment="1" applyProtection="1">
      <alignment horizontal="center" vertical="center"/>
      <protection hidden="1"/>
    </xf>
    <xf numFmtId="0" fontId="43" fillId="51" borderId="44" xfId="0" applyFont="1" applyFill="1" applyBorder="1" applyAlignment="1" applyProtection="1">
      <alignment horizontal="center" vertical="center"/>
      <protection hidden="1"/>
    </xf>
    <xf numFmtId="0" fontId="43" fillId="51" borderId="18" xfId="0" applyFont="1" applyFill="1" applyBorder="1" applyAlignment="1" applyProtection="1">
      <alignment horizontal="center" vertical="center"/>
      <protection hidden="1"/>
    </xf>
    <xf numFmtId="0" fontId="43" fillId="51" borderId="16" xfId="0" applyFont="1" applyFill="1" applyBorder="1" applyAlignment="1" applyProtection="1">
      <alignment horizontal="center" vertical="center"/>
      <protection hidden="1"/>
    </xf>
    <xf numFmtId="0" fontId="46" fillId="49" borderId="39" xfId="42" applyNumberFormat="1" applyFont="1" applyFill="1" applyBorder="1" applyAlignment="1" applyProtection="1">
      <alignment horizontal="center" vertical="center" wrapText="1"/>
      <protection hidden="1"/>
    </xf>
    <xf numFmtId="0" fontId="46" fillId="49" borderId="48" xfId="42" applyNumberFormat="1" applyFont="1" applyFill="1" applyBorder="1" applyAlignment="1" applyProtection="1">
      <alignment horizontal="center" vertical="center" wrapText="1"/>
      <protection hidden="1"/>
    </xf>
    <xf numFmtId="0" fontId="25" fillId="34" borderId="0" xfId="0" applyFont="1" applyFill="1" applyAlignment="1" applyProtection="1">
      <alignment horizontal="right"/>
      <protection hidden="1"/>
    </xf>
    <xf numFmtId="164" fontId="26" fillId="53" borderId="48" xfId="0" applyNumberFormat="1" applyFont="1" applyFill="1" applyBorder="1" applyAlignment="1" applyProtection="1">
      <alignment horizontal="center" vertical="center"/>
      <protection hidden="1"/>
    </xf>
    <xf numFmtId="3" fontId="25" fillId="54" borderId="76" xfId="0" applyNumberFormat="1" applyFont="1" applyFill="1" applyBorder="1" applyAlignment="1" applyProtection="1">
      <alignment horizontal="center" vertical="center"/>
      <protection hidden="1"/>
    </xf>
    <xf numFmtId="164" fontId="25" fillId="54" borderId="72" xfId="0" applyNumberFormat="1" applyFont="1" applyFill="1" applyBorder="1" applyAlignment="1" applyProtection="1">
      <alignment horizontal="center" vertical="center"/>
      <protection hidden="1"/>
    </xf>
    <xf numFmtId="3" fontId="25" fillId="54" borderId="84" xfId="0" applyNumberFormat="1" applyFont="1" applyFill="1" applyBorder="1" applyAlignment="1" applyProtection="1">
      <alignment horizontal="center" vertical="center"/>
      <protection hidden="1"/>
    </xf>
    <xf numFmtId="164" fontId="25" fillId="54" borderId="35" xfId="0" applyNumberFormat="1" applyFont="1" applyFill="1" applyBorder="1" applyAlignment="1" applyProtection="1">
      <alignment horizontal="center" vertical="center"/>
      <protection hidden="1"/>
    </xf>
    <xf numFmtId="3" fontId="25" fillId="54" borderId="31" xfId="0" applyNumberFormat="1" applyFont="1" applyFill="1" applyBorder="1" applyAlignment="1" applyProtection="1">
      <alignment horizontal="center" vertical="center"/>
      <protection hidden="1"/>
    </xf>
    <xf numFmtId="164" fontId="25" fillId="54" borderId="32" xfId="0" applyNumberFormat="1" applyFont="1" applyFill="1" applyBorder="1" applyAlignment="1" applyProtection="1">
      <alignment horizontal="center" vertical="center"/>
      <protection hidden="1"/>
    </xf>
    <xf numFmtId="0" fontId="42" fillId="33" borderId="33" xfId="0" applyFont="1" applyFill="1" applyBorder="1" applyAlignment="1" applyProtection="1">
      <alignment horizontal="center" vertical="center"/>
      <protection hidden="1"/>
    </xf>
    <xf numFmtId="0" fontId="50" fillId="33" borderId="0" xfId="42" applyNumberFormat="1" applyFont="1" applyFill="1" applyBorder="1" applyAlignment="1" applyProtection="1">
      <alignment wrapText="1"/>
      <protection hidden="1"/>
    </xf>
    <xf numFmtId="3" fontId="43" fillId="33" borderId="34" xfId="0" applyNumberFormat="1" applyFont="1" applyFill="1" applyBorder="1" applyAlignment="1" applyProtection="1">
      <alignment vertical="center"/>
      <protection hidden="1"/>
    </xf>
    <xf numFmtId="0" fontId="35" fillId="55" borderId="61" xfId="0" applyFont="1" applyFill="1" applyBorder="1" applyAlignment="1" applyProtection="1">
      <alignment horizontal="center" vertical="center"/>
      <protection hidden="1"/>
    </xf>
    <xf numFmtId="0" fontId="35" fillId="55" borderId="59" xfId="0" applyFont="1" applyFill="1" applyBorder="1" applyAlignment="1" applyProtection="1">
      <alignment horizontal="center" vertical="center"/>
      <protection hidden="1"/>
    </xf>
    <xf numFmtId="0" fontId="35" fillId="55" borderId="60" xfId="0" applyFont="1" applyFill="1" applyBorder="1" applyAlignment="1" applyProtection="1">
      <alignment horizontal="center" vertical="center"/>
      <protection hidden="1"/>
    </xf>
    <xf numFmtId="0" fontId="35" fillId="55" borderId="44" xfId="0" applyFont="1" applyFill="1" applyBorder="1" applyAlignment="1" applyProtection="1">
      <alignment horizontal="center" vertical="center"/>
      <protection hidden="1"/>
    </xf>
    <xf numFmtId="164" fontId="51" fillId="33" borderId="0" xfId="0" applyNumberFormat="1" applyFont="1" applyFill="1" applyBorder="1" applyAlignment="1" applyProtection="1">
      <alignment horizontal="right" vertical="center"/>
      <protection hidden="1"/>
    </xf>
    <xf numFmtId="0" fontId="37" fillId="33" borderId="0" xfId="0" applyFont="1" applyFill="1" applyAlignment="1" applyProtection="1">
      <alignment horizontal="center" vertical="center"/>
      <protection hidden="1"/>
    </xf>
    <xf numFmtId="0" fontId="33" fillId="42" borderId="12" xfId="42" applyNumberFormat="1" applyFont="1" applyFill="1" applyBorder="1" applyAlignment="1" applyProtection="1">
      <alignment horizontal="left" vertical="center" wrapText="1"/>
      <protection hidden="1"/>
    </xf>
    <xf numFmtId="0" fontId="33" fillId="42" borderId="12" xfId="0" applyNumberFormat="1" applyFont="1" applyFill="1" applyBorder="1" applyAlignment="1" applyProtection="1">
      <alignment horizontal="left" vertical="center" wrapText="1"/>
      <protection hidden="1"/>
    </xf>
    <xf numFmtId="0" fontId="26" fillId="33" borderId="68" xfId="0" applyFont="1" applyFill="1" applyBorder="1" applyAlignment="1" applyProtection="1">
      <alignment horizontal="center" vertical="center"/>
      <protection hidden="1"/>
    </xf>
    <xf numFmtId="0" fontId="26" fillId="33" borderId="69" xfId="0" applyFont="1" applyFill="1" applyBorder="1" applyAlignment="1" applyProtection="1">
      <alignment horizontal="center" vertical="center"/>
      <protection hidden="1"/>
    </xf>
    <xf numFmtId="0" fontId="26" fillId="33" borderId="96" xfId="0" applyFont="1" applyFill="1" applyBorder="1" applyAlignment="1" applyProtection="1">
      <alignment horizontal="center"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26" fillId="42" borderId="11" xfId="0" applyFont="1" applyFill="1" applyBorder="1" applyAlignment="1" applyProtection="1">
      <alignment horizontal="center" vertical="center" wrapText="1"/>
      <protection hidden="1"/>
    </xf>
    <xf numFmtId="0" fontId="30" fillId="42" borderId="11" xfId="0" applyFont="1" applyFill="1" applyBorder="1" applyAlignment="1" applyProtection="1">
      <alignment horizontal="center" vertical="center"/>
      <protection hidden="1"/>
    </xf>
    <xf numFmtId="0" fontId="30" fillId="42" borderId="11" xfId="0" applyNumberFormat="1" applyFont="1" applyFill="1" applyBorder="1" applyAlignment="1" applyProtection="1">
      <alignment horizontal="center" vertical="center" wrapText="1"/>
      <protection hidden="1"/>
    </xf>
    <xf numFmtId="49" fontId="30" fillId="42" borderId="11" xfId="0" applyNumberFormat="1" applyFont="1" applyFill="1" applyBorder="1" applyAlignment="1" applyProtection="1">
      <alignment horizontal="center" vertical="center" wrapText="1"/>
      <protection hidden="1"/>
    </xf>
    <xf numFmtId="0" fontId="53" fillId="40" borderId="11" xfId="0" applyFont="1" applyFill="1" applyBorder="1" applyAlignment="1" applyProtection="1">
      <alignment horizontal="center" vertical="center"/>
      <protection hidden="1"/>
    </xf>
    <xf numFmtId="0" fontId="36" fillId="42" borderId="11" xfId="0" applyFont="1" applyFill="1" applyBorder="1" applyAlignment="1" applyProtection="1">
      <alignment vertical="center"/>
      <protection hidden="1"/>
    </xf>
    <xf numFmtId="0" fontId="36" fillId="0" borderId="11" xfId="0" applyFont="1" applyFill="1" applyBorder="1" applyAlignment="1" applyProtection="1">
      <alignment vertical="center"/>
      <protection locked="0"/>
    </xf>
    <xf numFmtId="2" fontId="36" fillId="0" borderId="11" xfId="0" applyNumberFormat="1" applyFont="1" applyFill="1" applyBorder="1" applyAlignment="1" applyProtection="1">
      <alignment horizontal="center" vertical="center"/>
      <protection locked="0"/>
    </xf>
    <xf numFmtId="0" fontId="36" fillId="56" borderId="11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 wrapText="1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0" xfId="0" applyFont="1" applyAlignment="1" applyProtection="1">
      <alignment horizontal="left" vertical="center" wrapText="1"/>
      <protection hidden="1"/>
    </xf>
    <xf numFmtId="0" fontId="0" fillId="0" borderId="0" xfId="0" applyProtection="1">
      <protection hidden="1"/>
    </xf>
    <xf numFmtId="0" fontId="16" fillId="37" borderId="11" xfId="0" applyFont="1" applyFill="1" applyBorder="1" applyAlignment="1" applyProtection="1">
      <alignment horizontal="center" vertical="center" wrapText="1"/>
      <protection hidden="1"/>
    </xf>
    <xf numFmtId="0" fontId="16" fillId="37" borderId="11" xfId="0" applyFont="1" applyFill="1" applyBorder="1" applyAlignment="1" applyProtection="1">
      <alignment horizontal="center" vertical="top" wrapText="1"/>
      <protection hidden="1"/>
    </xf>
    <xf numFmtId="0" fontId="16" fillId="40" borderId="11" xfId="0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Protection="1">
      <protection locked="0"/>
    </xf>
    <xf numFmtId="0" fontId="54" fillId="0" borderId="11" xfId="0" applyFont="1" applyBorder="1" applyProtection="1">
      <protection locked="0"/>
    </xf>
    <xf numFmtId="0" fontId="54" fillId="42" borderId="11" xfId="0" applyFont="1" applyFill="1" applyBorder="1" applyProtection="1"/>
    <xf numFmtId="0" fontId="54" fillId="56" borderId="11" xfId="0" applyFont="1" applyFill="1" applyBorder="1" applyProtection="1"/>
    <xf numFmtId="0" fontId="54" fillId="0" borderId="0" xfId="0" applyFont="1" applyProtection="1">
      <protection hidden="1"/>
    </xf>
    <xf numFmtId="0" fontId="54" fillId="42" borderId="11" xfId="0" applyFont="1" applyFill="1" applyBorder="1" applyProtection="1">
      <protection hidden="1"/>
    </xf>
    <xf numFmtId="0" fontId="26" fillId="42" borderId="99" xfId="0" applyFont="1" applyFill="1" applyBorder="1" applyAlignment="1" applyProtection="1">
      <alignment horizontal="left" vertical="center" wrapText="1"/>
      <protection hidden="1"/>
    </xf>
    <xf numFmtId="0" fontId="0" fillId="33" borderId="0" xfId="0" applyFill="1" applyAlignment="1" applyProtection="1">
      <protection hidden="1"/>
    </xf>
    <xf numFmtId="3" fontId="25" fillId="33" borderId="0" xfId="0" applyNumberFormat="1" applyFont="1" applyFill="1" applyAlignment="1" applyProtection="1">
      <protection hidden="1"/>
    </xf>
    <xf numFmtId="3" fontId="26" fillId="37" borderId="26" xfId="0" applyNumberFormat="1" applyFont="1" applyFill="1" applyBorder="1" applyAlignment="1" applyProtection="1">
      <alignment horizontal="center" vertical="center"/>
      <protection hidden="1"/>
    </xf>
    <xf numFmtId="0" fontId="25" fillId="37" borderId="85" xfId="0" applyFont="1" applyFill="1" applyBorder="1" applyAlignment="1" applyProtection="1">
      <alignment horizontal="center" vertical="center" textRotation="90"/>
      <protection hidden="1"/>
    </xf>
    <xf numFmtId="0" fontId="25" fillId="42" borderId="47" xfId="0" applyFont="1" applyFill="1" applyBorder="1" applyAlignment="1" applyProtection="1">
      <alignment horizontal="center" vertical="center"/>
      <protection hidden="1"/>
    </xf>
    <xf numFmtId="0" fontId="25" fillId="42" borderId="29" xfId="0" applyFont="1" applyFill="1" applyBorder="1" applyAlignment="1" applyProtection="1">
      <alignment horizontal="center" vertical="center"/>
      <protection hidden="1"/>
    </xf>
    <xf numFmtId="0" fontId="30" fillId="42" borderId="30" xfId="0" applyFont="1" applyFill="1" applyBorder="1" applyAlignment="1" applyProtection="1">
      <alignment horizontal="left" vertical="center" wrapText="1"/>
      <protection hidden="1"/>
    </xf>
    <xf numFmtId="0" fontId="26" fillId="42" borderId="32" xfId="0" applyFont="1" applyFill="1" applyBorder="1" applyAlignment="1" applyProtection="1">
      <alignment horizontal="left" vertical="center" wrapText="1"/>
      <protection hidden="1"/>
    </xf>
    <xf numFmtId="0" fontId="38" fillId="37" borderId="81" xfId="0" applyFont="1" applyFill="1" applyBorder="1" applyAlignment="1" applyProtection="1">
      <alignment horizontal="center" vertical="center"/>
      <protection hidden="1"/>
    </xf>
    <xf numFmtId="0" fontId="26" fillId="37" borderId="77" xfId="0" applyFont="1" applyFill="1" applyBorder="1" applyAlignment="1" applyProtection="1">
      <alignment horizontal="center" vertical="center"/>
      <protection hidden="1"/>
    </xf>
    <xf numFmtId="0" fontId="26" fillId="37" borderId="103" xfId="0" applyFont="1" applyFill="1" applyBorder="1" applyAlignment="1" applyProtection="1">
      <alignment horizontal="center" vertical="center"/>
      <protection hidden="1"/>
    </xf>
    <xf numFmtId="0" fontId="33" fillId="42" borderId="55" xfId="0" applyNumberFormat="1" applyFont="1" applyFill="1" applyBorder="1" applyAlignment="1" applyProtection="1">
      <alignment horizontal="left" vertical="center"/>
      <protection hidden="1"/>
    </xf>
    <xf numFmtId="0" fontId="33" fillId="42" borderId="53" xfId="0" applyNumberFormat="1" applyFont="1" applyFill="1" applyBorder="1" applyAlignment="1" applyProtection="1">
      <alignment horizontal="left" vertical="center" wrapText="1"/>
      <protection hidden="1"/>
    </xf>
    <xf numFmtId="0" fontId="16" fillId="57" borderId="0" xfId="0" applyFont="1" applyFill="1" applyAlignment="1">
      <alignment wrapText="1"/>
    </xf>
    <xf numFmtId="0" fontId="0" fillId="0" borderId="0" xfId="0" applyAlignment="1">
      <alignment wrapText="1"/>
    </xf>
    <xf numFmtId="0" fontId="55" fillId="0" borderId="0" xfId="0" applyFont="1" applyAlignment="1">
      <alignment wrapText="1"/>
    </xf>
    <xf numFmtId="0" fontId="37" fillId="47" borderId="36" xfId="0" applyFont="1" applyFill="1" applyBorder="1" applyAlignment="1" applyProtection="1">
      <alignment horizontal="left" vertical="center"/>
      <protection hidden="1"/>
    </xf>
    <xf numFmtId="0" fontId="37" fillId="48" borderId="36" xfId="0" applyFont="1" applyFill="1" applyBorder="1" applyAlignment="1" applyProtection="1">
      <alignment horizontal="left" vertical="center"/>
      <protection hidden="1"/>
    </xf>
    <xf numFmtId="0" fontId="37" fillId="41" borderId="36" xfId="0" applyFont="1" applyFill="1" applyBorder="1" applyAlignment="1" applyProtection="1">
      <alignment horizontal="left" vertical="center"/>
      <protection hidden="1"/>
    </xf>
    <xf numFmtId="0" fontId="37" fillId="51" borderId="36" xfId="0" applyFont="1" applyFill="1" applyBorder="1" applyAlignment="1" applyProtection="1">
      <alignment horizontal="left" vertical="center"/>
      <protection hidden="1"/>
    </xf>
    <xf numFmtId="0" fontId="37" fillId="47" borderId="18" xfId="0" applyFont="1" applyFill="1" applyBorder="1" applyAlignment="1" applyProtection="1">
      <alignment horizontal="left" vertical="center"/>
      <protection hidden="1"/>
    </xf>
    <xf numFmtId="0" fontId="37" fillId="47" borderId="16" xfId="0" applyFont="1" applyFill="1" applyBorder="1" applyAlignment="1" applyProtection="1">
      <alignment horizontal="left" vertical="center"/>
      <protection hidden="1"/>
    </xf>
    <xf numFmtId="0" fontId="37" fillId="48" borderId="16" xfId="0" applyFont="1" applyFill="1" applyBorder="1" applyAlignment="1" applyProtection="1">
      <alignment horizontal="left" vertical="center"/>
      <protection hidden="1"/>
    </xf>
    <xf numFmtId="0" fontId="37" fillId="41" borderId="16" xfId="0" applyFont="1" applyFill="1" applyBorder="1" applyAlignment="1" applyProtection="1">
      <alignment horizontal="left" vertical="center"/>
      <protection hidden="1"/>
    </xf>
    <xf numFmtId="0" fontId="42" fillId="47" borderId="16" xfId="0" applyFont="1" applyFill="1" applyBorder="1" applyAlignment="1" applyProtection="1">
      <alignment horizontal="left" vertical="center"/>
      <protection hidden="1"/>
    </xf>
    <xf numFmtId="0" fontId="42" fillId="41" borderId="16" xfId="0" applyFont="1" applyFill="1" applyBorder="1" applyAlignment="1" applyProtection="1">
      <alignment horizontal="left" vertical="center"/>
      <protection hidden="1"/>
    </xf>
    <xf numFmtId="164" fontId="26" fillId="52" borderId="41" xfId="0" applyNumberFormat="1" applyFont="1" applyFill="1" applyBorder="1" applyAlignment="1" applyProtection="1">
      <alignment horizontal="center" vertical="center"/>
      <protection hidden="1"/>
    </xf>
    <xf numFmtId="1" fontId="26" fillId="58" borderId="55" xfId="0" applyNumberFormat="1" applyFont="1" applyFill="1" applyBorder="1" applyAlignment="1" applyProtection="1">
      <alignment horizontal="center" vertical="center"/>
      <protection hidden="1"/>
    </xf>
    <xf numFmtId="4" fontId="26" fillId="58" borderId="12" xfId="0" applyNumberFormat="1" applyFont="1" applyFill="1" applyBorder="1" applyAlignment="1" applyProtection="1">
      <alignment horizontal="center" vertical="center"/>
      <protection hidden="1"/>
    </xf>
    <xf numFmtId="1" fontId="26" fillId="58" borderId="12" xfId="0" applyNumberFormat="1" applyFont="1" applyFill="1" applyBorder="1" applyAlignment="1" applyProtection="1">
      <alignment horizontal="center" vertical="center"/>
      <protection hidden="1"/>
    </xf>
    <xf numFmtId="1" fontId="26" fillId="58" borderId="53" xfId="0" applyNumberFormat="1" applyFont="1" applyFill="1" applyBorder="1" applyAlignment="1" applyProtection="1">
      <alignment horizontal="center" vertical="center"/>
      <protection hidden="1"/>
    </xf>
    <xf numFmtId="0" fontId="36" fillId="33" borderId="11" xfId="0" applyFont="1" applyFill="1" applyBorder="1" applyAlignment="1" applyProtection="1">
      <alignment vertical="center" wrapText="1"/>
      <protection locked="0"/>
    </xf>
    <xf numFmtId="0" fontId="42" fillId="46" borderId="27" xfId="0" applyFont="1" applyFill="1" applyBorder="1" applyAlignment="1" applyProtection="1">
      <alignment horizontal="center" vertical="center"/>
      <protection hidden="1"/>
    </xf>
    <xf numFmtId="0" fontId="43" fillId="46" borderId="23" xfId="0" applyFont="1" applyFill="1" applyBorder="1" applyAlignment="1" applyProtection="1">
      <alignment vertical="center"/>
      <protection hidden="1"/>
    </xf>
    <xf numFmtId="0" fontId="25" fillId="46" borderId="34" xfId="0" applyFont="1" applyFill="1" applyBorder="1" applyProtection="1">
      <protection hidden="1"/>
    </xf>
    <xf numFmtId="0" fontId="25" fillId="46" borderId="34" xfId="0" applyFont="1" applyFill="1" applyBorder="1" applyAlignment="1" applyProtection="1">
      <alignment vertical="center"/>
      <protection hidden="1"/>
    </xf>
    <xf numFmtId="0" fontId="43" fillId="46" borderId="38" xfId="0" applyFont="1" applyFill="1" applyBorder="1" applyAlignment="1" applyProtection="1">
      <alignment vertical="center"/>
      <protection hidden="1"/>
    </xf>
    <xf numFmtId="0" fontId="36" fillId="46" borderId="0" xfId="0" applyFont="1" applyFill="1" applyBorder="1" applyAlignment="1" applyProtection="1">
      <alignment vertical="center" wrapText="1"/>
      <protection hidden="1"/>
    </xf>
    <xf numFmtId="164" fontId="52" fillId="45" borderId="41" xfId="0" applyNumberFormat="1" applyFont="1" applyFill="1" applyBorder="1" applyAlignment="1" applyProtection="1">
      <alignment horizontal="left" vertical="center"/>
      <protection hidden="1"/>
    </xf>
    <xf numFmtId="0" fontId="52" fillId="45" borderId="41" xfId="0" applyFont="1" applyFill="1" applyBorder="1" applyAlignment="1" applyProtection="1">
      <alignment vertical="center"/>
      <protection hidden="1"/>
    </xf>
    <xf numFmtId="0" fontId="43" fillId="34" borderId="22" xfId="0" applyFont="1" applyFill="1" applyBorder="1" applyAlignment="1" applyProtection="1">
      <alignment vertical="center"/>
      <protection hidden="1"/>
    </xf>
    <xf numFmtId="0" fontId="43" fillId="34" borderId="48" xfId="0" applyFont="1" applyFill="1" applyBorder="1" applyAlignment="1" applyProtection="1">
      <alignment vertical="center"/>
      <protection hidden="1"/>
    </xf>
    <xf numFmtId="164" fontId="52" fillId="45" borderId="19" xfId="0" applyNumberFormat="1" applyFont="1" applyFill="1" applyBorder="1" applyAlignment="1" applyProtection="1">
      <alignment horizontal="left" vertical="center"/>
      <protection hidden="1"/>
    </xf>
    <xf numFmtId="0" fontId="52" fillId="45" borderId="21" xfId="0" applyFont="1" applyFill="1" applyBorder="1" applyAlignment="1" applyProtection="1">
      <alignment vertical="center"/>
      <protection hidden="1"/>
    </xf>
    <xf numFmtId="3" fontId="43" fillId="34" borderId="0" xfId="0" applyNumberFormat="1" applyFont="1" applyFill="1" applyBorder="1" applyAlignment="1" applyProtection="1">
      <alignment horizontal="center" vertical="center"/>
      <protection hidden="1"/>
    </xf>
    <xf numFmtId="0" fontId="36" fillId="40" borderId="0" xfId="0" applyFont="1" applyFill="1" applyBorder="1" applyAlignment="1" applyProtection="1">
      <alignment vertical="center" wrapText="1"/>
      <protection hidden="1"/>
    </xf>
    <xf numFmtId="0" fontId="25" fillId="40" borderId="34" xfId="0" applyFont="1" applyFill="1" applyBorder="1" applyProtection="1">
      <protection hidden="1"/>
    </xf>
    <xf numFmtId="0" fontId="25" fillId="40" borderId="34" xfId="0" applyFont="1" applyFill="1" applyBorder="1" applyAlignment="1" applyProtection="1">
      <alignment vertical="center"/>
      <protection hidden="1"/>
    </xf>
    <xf numFmtId="0" fontId="42" fillId="40" borderId="27" xfId="0" applyFont="1" applyFill="1" applyBorder="1" applyAlignment="1" applyProtection="1">
      <alignment horizontal="center" vertical="center"/>
      <protection hidden="1"/>
    </xf>
    <xf numFmtId="0" fontId="43" fillId="40" borderId="23" xfId="0" applyFont="1" applyFill="1" applyBorder="1" applyAlignment="1" applyProtection="1">
      <alignment vertical="center"/>
      <protection hidden="1"/>
    </xf>
    <xf numFmtId="0" fontId="43" fillId="40" borderId="38" xfId="0" applyFont="1" applyFill="1" applyBorder="1" applyAlignment="1" applyProtection="1">
      <alignment vertical="center"/>
      <protection hidden="1"/>
    </xf>
    <xf numFmtId="0" fontId="34" fillId="59" borderId="19" xfId="0" applyFont="1" applyFill="1" applyBorder="1" applyAlignment="1" applyProtection="1">
      <alignment horizontal="left" vertical="center" indent="1"/>
      <protection hidden="1"/>
    </xf>
    <xf numFmtId="164" fontId="49" fillId="59" borderId="41" xfId="0" applyNumberFormat="1" applyFont="1" applyFill="1" applyBorder="1" applyAlignment="1" applyProtection="1">
      <alignment horizontal="left" vertical="center"/>
      <protection hidden="1"/>
    </xf>
    <xf numFmtId="0" fontId="43" fillId="59" borderId="41" xfId="0" applyFont="1" applyFill="1" applyBorder="1" applyAlignment="1" applyProtection="1">
      <alignment vertical="center"/>
      <protection hidden="1"/>
    </xf>
    <xf numFmtId="3" fontId="30" fillId="59" borderId="10" xfId="0" applyNumberFormat="1" applyFont="1" applyFill="1" applyBorder="1" applyAlignment="1" applyProtection="1">
      <alignment horizontal="center" vertical="center"/>
      <protection hidden="1"/>
    </xf>
    <xf numFmtId="4" fontId="30" fillId="59" borderId="10" xfId="0" applyNumberFormat="1" applyFont="1" applyFill="1" applyBorder="1" applyAlignment="1" applyProtection="1">
      <alignment horizontal="center" vertical="center"/>
      <protection hidden="1"/>
    </xf>
    <xf numFmtId="0" fontId="27" fillId="59" borderId="74" xfId="0" applyFont="1" applyFill="1" applyBorder="1" applyAlignment="1" applyProtection="1">
      <alignment horizontal="center" vertical="center"/>
      <protection hidden="1"/>
    </xf>
    <xf numFmtId="0" fontId="27" fillId="59" borderId="14" xfId="0" applyFont="1" applyFill="1" applyBorder="1" applyAlignment="1" applyProtection="1">
      <alignment horizontal="center" vertical="center"/>
      <protection hidden="1"/>
    </xf>
    <xf numFmtId="0" fontId="27" fillId="59" borderId="40" xfId="0" applyFont="1" applyFill="1" applyBorder="1" applyAlignment="1" applyProtection="1">
      <alignment horizontal="center" vertical="center"/>
      <protection hidden="1"/>
    </xf>
    <xf numFmtId="0" fontId="27" fillId="59" borderId="46" xfId="0" applyFont="1" applyFill="1" applyBorder="1" applyAlignment="1" applyProtection="1">
      <alignment horizontal="center" vertical="center"/>
      <protection hidden="1"/>
    </xf>
    <xf numFmtId="0" fontId="27" fillId="59" borderId="82" xfId="0" applyFont="1" applyFill="1" applyBorder="1" applyAlignment="1" applyProtection="1">
      <alignment horizontal="center" vertical="center"/>
      <protection hidden="1"/>
    </xf>
    <xf numFmtId="3" fontId="30" fillId="52" borderId="10" xfId="0" applyNumberFormat="1" applyFont="1" applyFill="1" applyBorder="1" applyAlignment="1" applyProtection="1">
      <alignment horizontal="center" vertical="center"/>
      <protection hidden="1"/>
    </xf>
    <xf numFmtId="4" fontId="30" fillId="52" borderId="10" xfId="0" applyNumberFormat="1" applyFont="1" applyFill="1" applyBorder="1" applyAlignment="1" applyProtection="1">
      <alignment horizontal="center" vertical="center"/>
      <protection hidden="1"/>
    </xf>
    <xf numFmtId="3" fontId="30" fillId="45" borderId="10" xfId="0" applyNumberFormat="1" applyFont="1" applyFill="1" applyBorder="1" applyAlignment="1" applyProtection="1">
      <alignment horizontal="center" vertical="center"/>
      <protection hidden="1"/>
    </xf>
    <xf numFmtId="4" fontId="30" fillId="45" borderId="10" xfId="0" applyNumberFormat="1" applyFont="1" applyFill="1" applyBorder="1" applyAlignment="1" applyProtection="1">
      <alignment horizontal="center" vertical="center"/>
      <protection hidden="1"/>
    </xf>
    <xf numFmtId="0" fontId="43" fillId="59" borderId="21" xfId="0" applyFont="1" applyFill="1" applyBorder="1" applyAlignment="1" applyProtection="1">
      <alignment vertical="center"/>
      <protection hidden="1"/>
    </xf>
    <xf numFmtId="164" fontId="26" fillId="59" borderId="10" xfId="0" applyNumberFormat="1" applyFont="1" applyFill="1" applyBorder="1" applyAlignment="1" applyProtection="1">
      <alignment horizontal="center" vertical="center"/>
      <protection hidden="1"/>
    </xf>
    <xf numFmtId="0" fontId="25" fillId="50" borderId="34" xfId="0" applyFont="1" applyFill="1" applyBorder="1" applyProtection="1">
      <protection hidden="1"/>
    </xf>
    <xf numFmtId="0" fontId="25" fillId="50" borderId="34" xfId="0" applyFont="1" applyFill="1" applyBorder="1" applyAlignment="1" applyProtection="1">
      <alignment vertical="center"/>
      <protection hidden="1"/>
    </xf>
    <xf numFmtId="0" fontId="42" fillId="50" borderId="27" xfId="0" applyFont="1" applyFill="1" applyBorder="1" applyAlignment="1" applyProtection="1">
      <alignment horizontal="center" vertical="center"/>
      <protection hidden="1"/>
    </xf>
    <xf numFmtId="0" fontId="43" fillId="50" borderId="23" xfId="0" applyFont="1" applyFill="1" applyBorder="1" applyAlignment="1" applyProtection="1">
      <alignment vertical="center"/>
      <protection hidden="1"/>
    </xf>
    <xf numFmtId="0" fontId="43" fillId="50" borderId="38" xfId="0" applyFont="1" applyFill="1" applyBorder="1" applyAlignment="1" applyProtection="1">
      <alignment vertical="center"/>
      <protection hidden="1"/>
    </xf>
    <xf numFmtId="0" fontId="25" fillId="36" borderId="34" xfId="0" applyFont="1" applyFill="1" applyBorder="1" applyProtection="1">
      <protection hidden="1"/>
    </xf>
    <xf numFmtId="0" fontId="25" fillId="36" borderId="34" xfId="0" applyFont="1" applyFill="1" applyBorder="1" applyAlignment="1" applyProtection="1">
      <alignment vertical="center"/>
      <protection hidden="1"/>
    </xf>
    <xf numFmtId="0" fontId="42" fillId="36" borderId="27" xfId="0" applyFont="1" applyFill="1" applyBorder="1" applyAlignment="1" applyProtection="1">
      <alignment horizontal="center" vertical="center"/>
      <protection hidden="1"/>
    </xf>
    <xf numFmtId="0" fontId="43" fillId="36" borderId="23" xfId="0" applyFont="1" applyFill="1" applyBorder="1" applyAlignment="1" applyProtection="1">
      <alignment vertical="center"/>
      <protection hidden="1"/>
    </xf>
    <xf numFmtId="0" fontId="43" fillId="36" borderId="38" xfId="0" applyFont="1" applyFill="1" applyBorder="1" applyAlignment="1" applyProtection="1">
      <alignment vertical="center"/>
      <protection hidden="1"/>
    </xf>
    <xf numFmtId="3" fontId="30" fillId="38" borderId="10" xfId="0" applyNumberFormat="1" applyFont="1" applyFill="1" applyBorder="1" applyAlignment="1" applyProtection="1">
      <alignment horizontal="center" vertical="center"/>
      <protection hidden="1"/>
    </xf>
    <xf numFmtId="4" fontId="30" fillId="38" borderId="10" xfId="0" applyNumberFormat="1" applyFont="1" applyFill="1" applyBorder="1" applyAlignment="1" applyProtection="1">
      <alignment horizontal="center" vertical="center"/>
      <protection hidden="1"/>
    </xf>
    <xf numFmtId="164" fontId="26" fillId="38" borderId="21" xfId="0" applyNumberFormat="1" applyFont="1" applyFill="1" applyBorder="1" applyAlignment="1" applyProtection="1">
      <alignment horizontal="center" vertical="center"/>
      <protection hidden="1"/>
    </xf>
    <xf numFmtId="164" fontId="26" fillId="52" borderId="21" xfId="0" applyNumberFormat="1" applyFont="1" applyFill="1" applyBorder="1" applyAlignment="1" applyProtection="1">
      <alignment horizontal="center" vertical="center"/>
      <protection hidden="1"/>
    </xf>
    <xf numFmtId="0" fontId="36" fillId="50" borderId="0" xfId="0" applyFont="1" applyFill="1" applyBorder="1" applyAlignment="1" applyProtection="1">
      <alignment vertical="center" wrapText="1"/>
      <protection hidden="1"/>
    </xf>
    <xf numFmtId="0" fontId="36" fillId="36" borderId="0" xfId="0" applyFont="1" applyFill="1" applyBorder="1" applyAlignment="1" applyProtection="1">
      <alignment vertical="center" wrapText="1"/>
      <protection hidden="1"/>
    </xf>
    <xf numFmtId="0" fontId="27" fillId="45" borderId="52" xfId="0" applyFont="1" applyFill="1" applyBorder="1" applyAlignment="1" applyProtection="1">
      <alignment horizontal="center" vertical="center"/>
      <protection hidden="1"/>
    </xf>
    <xf numFmtId="0" fontId="39" fillId="35" borderId="12" xfId="0" applyFont="1" applyFill="1" applyBorder="1" applyAlignment="1" applyProtection="1">
      <alignment horizontal="center" vertical="top"/>
      <protection hidden="1"/>
    </xf>
    <xf numFmtId="0" fontId="39" fillId="35" borderId="16" xfId="0" applyFont="1" applyFill="1" applyBorder="1" applyAlignment="1" applyProtection="1">
      <alignment horizontal="center" vertical="top"/>
      <protection hidden="1"/>
    </xf>
    <xf numFmtId="0" fontId="39" fillId="35" borderId="13" xfId="0" applyFont="1" applyFill="1" applyBorder="1" applyAlignment="1" applyProtection="1">
      <alignment horizontal="center" vertical="top"/>
      <protection hidden="1"/>
    </xf>
    <xf numFmtId="0" fontId="41" fillId="33" borderId="17" xfId="0" applyFont="1" applyFill="1" applyBorder="1" applyAlignment="1" applyProtection="1">
      <alignment horizontal="center"/>
      <protection hidden="1"/>
    </xf>
    <xf numFmtId="0" fontId="24" fillId="43" borderId="86" xfId="51" applyFont="1" applyFill="1" applyBorder="1" applyAlignment="1">
      <alignment horizontal="center" vertical="center"/>
    </xf>
    <xf numFmtId="0" fontId="24" fillId="43" borderId="87" xfId="51" applyFont="1" applyFill="1" applyBorder="1" applyAlignment="1">
      <alignment horizontal="center" vertical="center"/>
    </xf>
    <xf numFmtId="0" fontId="24" fillId="43" borderId="88" xfId="51" applyFont="1" applyFill="1" applyBorder="1" applyAlignment="1">
      <alignment horizontal="center" vertical="center"/>
    </xf>
    <xf numFmtId="0" fontId="24" fillId="44" borderId="86" xfId="51" applyFont="1" applyFill="1" applyBorder="1" applyAlignment="1">
      <alignment horizontal="center" vertical="center"/>
    </xf>
    <xf numFmtId="0" fontId="24" fillId="44" borderId="87" xfId="51" applyFont="1" applyFill="1" applyBorder="1" applyAlignment="1">
      <alignment horizontal="center" vertical="center"/>
    </xf>
    <xf numFmtId="0" fontId="24" fillId="44" borderId="88" xfId="51" applyFont="1" applyFill="1" applyBorder="1" applyAlignment="1">
      <alignment horizontal="center" vertical="center"/>
    </xf>
    <xf numFmtId="0" fontId="24" fillId="52" borderId="90" xfId="51" applyFont="1" applyFill="1" applyBorder="1" applyAlignment="1">
      <alignment horizontal="center" vertical="center" wrapText="1"/>
    </xf>
    <xf numFmtId="0" fontId="24" fillId="52" borderId="91" xfId="51" applyFont="1" applyFill="1" applyBorder="1" applyAlignment="1">
      <alignment horizontal="center" vertical="center" wrapText="1"/>
    </xf>
    <xf numFmtId="0" fontId="24" fillId="52" borderId="92" xfId="51" applyFont="1" applyFill="1" applyBorder="1" applyAlignment="1">
      <alignment horizontal="center" vertical="center" wrapText="1"/>
    </xf>
    <xf numFmtId="0" fontId="24" fillId="39" borderId="90" xfId="51" applyFont="1" applyFill="1" applyBorder="1" applyAlignment="1">
      <alignment horizontal="center" vertical="center" wrapText="1"/>
    </xf>
    <xf numFmtId="0" fontId="24" fillId="39" borderId="91" xfId="51" applyFont="1" applyFill="1" applyBorder="1" applyAlignment="1">
      <alignment horizontal="center" vertical="center" wrapText="1"/>
    </xf>
    <xf numFmtId="0" fontId="24" fillId="39" borderId="92" xfId="51" applyFont="1" applyFill="1" applyBorder="1" applyAlignment="1">
      <alignment horizontal="center" vertical="center" wrapText="1"/>
    </xf>
    <xf numFmtId="0" fontId="25" fillId="33" borderId="94" xfId="0" applyFont="1" applyFill="1" applyBorder="1" applyAlignment="1" applyProtection="1">
      <alignment horizontal="left" vertical="center" wrapText="1"/>
      <protection hidden="1"/>
    </xf>
    <xf numFmtId="0" fontId="25" fillId="33" borderId="62" xfId="0" applyFont="1" applyFill="1" applyBorder="1" applyAlignment="1" applyProtection="1">
      <alignment horizontal="left" vertical="center" wrapText="1"/>
      <protection hidden="1"/>
    </xf>
    <xf numFmtId="0" fontId="25" fillId="33" borderId="63" xfId="0" applyFont="1" applyFill="1" applyBorder="1" applyAlignment="1" applyProtection="1">
      <alignment horizontal="left" vertical="center" wrapText="1"/>
      <protection hidden="1"/>
    </xf>
    <xf numFmtId="0" fontId="25" fillId="33" borderId="93" xfId="0" applyFont="1" applyFill="1" applyBorder="1" applyAlignment="1" applyProtection="1">
      <alignment horizontal="left" vertical="center" wrapText="1"/>
      <protection hidden="1"/>
    </xf>
    <xf numFmtId="0" fontId="25" fillId="33" borderId="64" xfId="0" applyFont="1" applyFill="1" applyBorder="1" applyAlignment="1" applyProtection="1">
      <alignment horizontal="left" vertical="center" wrapText="1"/>
      <protection hidden="1"/>
    </xf>
    <xf numFmtId="0" fontId="25" fillId="33" borderId="65" xfId="0" applyFont="1" applyFill="1" applyBorder="1" applyAlignment="1" applyProtection="1">
      <alignment horizontal="left" vertical="center" wrapText="1"/>
      <protection hidden="1"/>
    </xf>
    <xf numFmtId="0" fontId="25" fillId="33" borderId="95" xfId="0" applyFont="1" applyFill="1" applyBorder="1" applyAlignment="1" applyProtection="1">
      <alignment horizontal="left" vertical="center" wrapText="1"/>
      <protection hidden="1"/>
    </xf>
    <xf numFmtId="0" fontId="25" fillId="33" borderId="66" xfId="0" applyFont="1" applyFill="1" applyBorder="1" applyAlignment="1" applyProtection="1">
      <alignment horizontal="left" vertical="center" wrapText="1"/>
      <protection hidden="1"/>
    </xf>
    <xf numFmtId="0" fontId="25" fillId="33" borderId="67" xfId="0" applyFont="1" applyFill="1" applyBorder="1" applyAlignment="1" applyProtection="1">
      <alignment horizontal="left" vertical="center" wrapText="1"/>
      <protection hidden="1"/>
    </xf>
    <xf numFmtId="0" fontId="22" fillId="33" borderId="0" xfId="0" applyFont="1" applyFill="1" applyAlignment="1" applyProtection="1">
      <alignment horizontal="center"/>
      <protection hidden="1"/>
    </xf>
    <xf numFmtId="0" fontId="40" fillId="33" borderId="0" xfId="0" applyFont="1" applyFill="1" applyAlignment="1" applyProtection="1">
      <alignment horizontal="center" vertical="top"/>
      <protection hidden="1"/>
    </xf>
    <xf numFmtId="0" fontId="37" fillId="33" borderId="0" xfId="0" applyFont="1" applyFill="1" applyAlignment="1" applyProtection="1">
      <alignment horizontal="center" vertical="center"/>
      <protection hidden="1"/>
    </xf>
    <xf numFmtId="0" fontId="29" fillId="33" borderId="0" xfId="0" applyFont="1" applyFill="1" applyAlignment="1" applyProtection="1">
      <alignment horizontal="center" vertical="center" shrinkToFit="1"/>
      <protection hidden="1"/>
    </xf>
    <xf numFmtId="0" fontId="36" fillId="33" borderId="0" xfId="0" applyFont="1" applyFill="1" applyAlignment="1" applyProtection="1">
      <alignment horizontal="left" vertical="center" wrapText="1"/>
      <protection hidden="1"/>
    </xf>
    <xf numFmtId="0" fontId="33" fillId="33" borderId="0" xfId="0" applyFont="1" applyFill="1" applyBorder="1" applyAlignment="1" applyProtection="1">
      <alignment horizontal="left" vertical="top" wrapText="1"/>
      <protection hidden="1"/>
    </xf>
    <xf numFmtId="0" fontId="33" fillId="33" borderId="34" xfId="0" applyFont="1" applyFill="1" applyBorder="1" applyAlignment="1" applyProtection="1">
      <alignment horizontal="left" vertical="top" wrapText="1"/>
      <protection hidden="1"/>
    </xf>
    <xf numFmtId="0" fontId="28" fillId="42" borderId="100" xfId="0" applyFont="1" applyFill="1" applyBorder="1" applyAlignment="1" applyProtection="1">
      <alignment horizontal="left" vertical="center" wrapText="1"/>
      <protection hidden="1"/>
    </xf>
    <xf numFmtId="0" fontId="28" fillId="42" borderId="98" xfId="0" applyFont="1" applyFill="1" applyBorder="1" applyAlignment="1" applyProtection="1">
      <alignment horizontal="left" vertical="center" wrapText="1"/>
      <protection hidden="1"/>
    </xf>
    <xf numFmtId="0" fontId="28" fillId="42" borderId="101" xfId="0" applyFont="1" applyFill="1" applyBorder="1" applyAlignment="1" applyProtection="1">
      <alignment horizontal="left" vertical="center" wrapText="1"/>
      <protection hidden="1"/>
    </xf>
    <xf numFmtId="0" fontId="30" fillId="42" borderId="97" xfId="0" applyFont="1" applyFill="1" applyBorder="1" applyAlignment="1" applyProtection="1">
      <alignment horizontal="left" vertical="center" wrapText="1"/>
      <protection hidden="1"/>
    </xf>
    <xf numFmtId="0" fontId="30" fillId="42" borderId="98" xfId="0" applyFont="1" applyFill="1" applyBorder="1" applyAlignment="1" applyProtection="1">
      <alignment horizontal="left" vertical="center" wrapText="1"/>
      <protection hidden="1"/>
    </xf>
    <xf numFmtId="0" fontId="30" fillId="42" borderId="72" xfId="0" applyFont="1" applyFill="1" applyBorder="1" applyAlignment="1" applyProtection="1">
      <alignment horizontal="left" vertical="center" wrapText="1"/>
      <protection hidden="1"/>
    </xf>
    <xf numFmtId="0" fontId="25" fillId="37" borderId="81" xfId="0" applyFont="1" applyFill="1" applyBorder="1" applyAlignment="1" applyProtection="1">
      <alignment horizontal="center" vertical="center" textRotation="90"/>
      <protection hidden="1"/>
    </xf>
    <xf numFmtId="0" fontId="0" fillId="0" borderId="75" xfId="0" applyBorder="1" applyAlignment="1">
      <alignment horizontal="center" vertical="center" textRotation="90"/>
    </xf>
    <xf numFmtId="0" fontId="0" fillId="0" borderId="102" xfId="0" applyBorder="1" applyAlignment="1">
      <alignment horizontal="center" vertical="center" textRotation="90"/>
    </xf>
    <xf numFmtId="0" fontId="45" fillId="35" borderId="57" xfId="0" applyFont="1" applyFill="1" applyBorder="1" applyAlignment="1" applyProtection="1">
      <alignment horizontal="left" vertical="center" wrapText="1"/>
      <protection hidden="1"/>
    </xf>
    <xf numFmtId="0" fontId="45" fillId="35" borderId="56" xfId="0" applyFont="1" applyFill="1" applyBorder="1" applyAlignment="1" applyProtection="1">
      <alignment horizontal="left" vertical="center" wrapText="1"/>
      <protection hidden="1"/>
    </xf>
    <xf numFmtId="0" fontId="45" fillId="35" borderId="6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33" fillId="42" borderId="55" xfId="42" applyNumberFormat="1" applyFont="1" applyFill="1" applyBorder="1" applyAlignment="1" applyProtection="1">
      <alignment horizontal="left" vertical="center" wrapText="1"/>
      <protection hidden="1"/>
    </xf>
    <xf numFmtId="0" fontId="33" fillId="42" borderId="42" xfId="42" applyNumberFormat="1" applyFont="1" applyFill="1" applyBorder="1" applyAlignment="1" applyProtection="1">
      <alignment horizontal="left" vertical="center" wrapText="1"/>
      <protection hidden="1"/>
    </xf>
    <xf numFmtId="0" fontId="33" fillId="42" borderId="12" xfId="42" applyNumberFormat="1" applyFont="1" applyFill="1" applyBorder="1" applyAlignment="1" applyProtection="1">
      <alignment horizontal="left" vertical="center" wrapText="1"/>
      <protection hidden="1"/>
    </xf>
    <xf numFmtId="0" fontId="33" fillId="42" borderId="13" xfId="42" applyNumberFormat="1" applyFont="1" applyFill="1" applyBorder="1" applyAlignment="1" applyProtection="1">
      <alignment horizontal="left" vertical="center" wrapText="1"/>
      <protection hidden="1"/>
    </xf>
    <xf numFmtId="0" fontId="33" fillId="42" borderId="53" xfId="42" applyNumberFormat="1" applyFont="1" applyFill="1" applyBorder="1" applyAlignment="1" applyProtection="1">
      <alignment horizontal="left" vertical="center" wrapText="1"/>
      <protection hidden="1"/>
    </xf>
    <xf numFmtId="0" fontId="33" fillId="42" borderId="89" xfId="42" applyNumberFormat="1" applyFont="1" applyFill="1" applyBorder="1" applyAlignment="1" applyProtection="1">
      <alignment horizontal="left" vertical="center" wrapText="1"/>
      <protection hidden="1"/>
    </xf>
    <xf numFmtId="0" fontId="25" fillId="42" borderId="20" xfId="0" applyNumberFormat="1" applyFont="1" applyFill="1" applyBorder="1" applyAlignment="1" applyProtection="1">
      <alignment horizontal="left" vertical="center"/>
      <protection hidden="1"/>
    </xf>
    <xf numFmtId="0" fontId="25" fillId="42" borderId="104" xfId="0" applyNumberFormat="1" applyFont="1" applyFill="1" applyBorder="1" applyAlignment="1" applyProtection="1">
      <alignment horizontal="left" vertical="center"/>
      <protection hidden="1"/>
    </xf>
    <xf numFmtId="0" fontId="25" fillId="47" borderId="16" xfId="0" applyFont="1" applyFill="1" applyBorder="1" applyAlignment="1" applyProtection="1">
      <alignment horizontal="left" vertical="center" wrapText="1"/>
      <protection hidden="1"/>
    </xf>
    <xf numFmtId="0" fontId="25" fillId="47" borderId="59" xfId="0" applyFont="1" applyFill="1" applyBorder="1" applyAlignment="1" applyProtection="1">
      <alignment horizontal="left" vertical="center" wrapText="1"/>
      <protection hidden="1"/>
    </xf>
    <xf numFmtId="0" fontId="25" fillId="47" borderId="56" xfId="0" applyFont="1" applyFill="1" applyBorder="1" applyAlignment="1" applyProtection="1">
      <alignment horizontal="left" vertical="center" wrapText="1"/>
      <protection hidden="1"/>
    </xf>
    <xf numFmtId="0" fontId="25" fillId="47" borderId="60" xfId="0" applyFont="1" applyFill="1" applyBorder="1" applyAlignment="1" applyProtection="1">
      <alignment horizontal="left" vertical="center" wrapText="1"/>
      <protection hidden="1"/>
    </xf>
    <xf numFmtId="0" fontId="31" fillId="46" borderId="77" xfId="42" applyNumberFormat="1" applyFont="1" applyFill="1" applyBorder="1" applyAlignment="1" applyProtection="1">
      <alignment horizontal="center" textRotation="90" wrapText="1"/>
      <protection hidden="1"/>
    </xf>
    <xf numFmtId="0" fontId="31" fillId="46" borderId="40" xfId="42" applyNumberFormat="1" applyFont="1" applyFill="1" applyBorder="1" applyAlignment="1" applyProtection="1">
      <alignment horizontal="center" textRotation="90" wrapText="1"/>
      <protection hidden="1"/>
    </xf>
    <xf numFmtId="0" fontId="31" fillId="46" borderId="81" xfId="0" applyNumberFormat="1" applyFont="1" applyFill="1" applyBorder="1" applyAlignment="1" applyProtection="1">
      <alignment horizontal="center" textRotation="90" wrapText="1"/>
      <protection hidden="1"/>
    </xf>
    <xf numFmtId="0" fontId="31" fillId="46" borderId="75" xfId="0" applyNumberFormat="1" applyFont="1" applyFill="1" applyBorder="1" applyAlignment="1" applyProtection="1">
      <alignment horizontal="center" textRotation="90" wrapText="1"/>
      <protection hidden="1"/>
    </xf>
    <xf numFmtId="0" fontId="32" fillId="46" borderId="24" xfId="0" applyFont="1" applyFill="1" applyBorder="1" applyAlignment="1" applyProtection="1">
      <alignment horizontal="center" vertical="center" wrapText="1"/>
      <protection hidden="1"/>
    </xf>
    <xf numFmtId="0" fontId="32" fillId="46" borderId="25" xfId="0" applyFont="1" applyFill="1" applyBorder="1" applyAlignment="1" applyProtection="1">
      <alignment horizontal="center" vertical="center" wrapText="1"/>
      <protection hidden="1"/>
    </xf>
    <xf numFmtId="0" fontId="32" fillId="46" borderId="26" xfId="0" applyFont="1" applyFill="1" applyBorder="1" applyAlignment="1" applyProtection="1">
      <alignment horizontal="center" vertical="center" wrapText="1"/>
      <protection hidden="1"/>
    </xf>
    <xf numFmtId="0" fontId="46" fillId="46" borderId="22" xfId="42" applyNumberFormat="1" applyFont="1" applyFill="1" applyBorder="1" applyAlignment="1" applyProtection="1">
      <alignment horizontal="center" vertical="center" wrapText="1"/>
      <protection hidden="1"/>
    </xf>
    <xf numFmtId="0" fontId="46" fillId="46" borderId="39" xfId="42" applyNumberFormat="1" applyFont="1" applyFill="1" applyBorder="1" applyAlignment="1" applyProtection="1">
      <alignment horizontal="center" vertical="center" wrapText="1"/>
      <protection hidden="1"/>
    </xf>
    <xf numFmtId="0" fontId="46" fillId="46" borderId="48" xfId="42" applyNumberFormat="1" applyFont="1" applyFill="1" applyBorder="1" applyAlignment="1" applyProtection="1">
      <alignment horizontal="center" vertical="center" wrapText="1"/>
      <protection hidden="1"/>
    </xf>
    <xf numFmtId="0" fontId="28" fillId="46" borderId="24" xfId="0" applyFont="1" applyFill="1" applyBorder="1" applyAlignment="1" applyProtection="1">
      <alignment horizontal="center" vertical="center" wrapText="1"/>
      <protection hidden="1"/>
    </xf>
    <xf numFmtId="0" fontId="28" fillId="46" borderId="25" xfId="0" applyFont="1" applyFill="1" applyBorder="1" applyAlignment="1" applyProtection="1">
      <alignment horizontal="center" vertical="center" wrapText="1"/>
      <protection hidden="1"/>
    </xf>
    <xf numFmtId="0" fontId="28" fillId="46" borderId="26" xfId="0" applyFont="1" applyFill="1" applyBorder="1" applyAlignment="1" applyProtection="1">
      <alignment horizontal="center" vertical="center" wrapText="1"/>
      <protection hidden="1"/>
    </xf>
    <xf numFmtId="0" fontId="28" fillId="46" borderId="33" xfId="0" applyFont="1" applyFill="1" applyBorder="1" applyAlignment="1" applyProtection="1">
      <alignment horizontal="center" vertical="center" wrapText="1"/>
      <protection hidden="1"/>
    </xf>
    <xf numFmtId="0" fontId="28" fillId="46" borderId="0" xfId="0" applyFont="1" applyFill="1" applyBorder="1" applyAlignment="1" applyProtection="1">
      <alignment horizontal="center" vertical="center" wrapText="1"/>
      <protection hidden="1"/>
    </xf>
    <xf numFmtId="0" fontId="28" fillId="46" borderId="34" xfId="0" applyFont="1" applyFill="1" applyBorder="1" applyAlignment="1" applyProtection="1">
      <alignment horizontal="center" vertical="center" wrapText="1"/>
      <protection hidden="1"/>
    </xf>
    <xf numFmtId="0" fontId="28" fillId="46" borderId="27" xfId="0" applyFont="1" applyFill="1" applyBorder="1" applyAlignment="1" applyProtection="1">
      <alignment horizontal="center" vertical="center" wrapText="1"/>
      <protection hidden="1"/>
    </xf>
    <xf numFmtId="0" fontId="28" fillId="46" borderId="23" xfId="0" applyFont="1" applyFill="1" applyBorder="1" applyAlignment="1" applyProtection="1">
      <alignment horizontal="center" vertical="center" wrapText="1"/>
      <protection hidden="1"/>
    </xf>
    <xf numFmtId="0" fontId="28" fillId="46" borderId="38" xfId="0" applyFont="1" applyFill="1" applyBorder="1" applyAlignment="1" applyProtection="1">
      <alignment horizontal="center" vertical="center" wrapText="1"/>
      <protection hidden="1"/>
    </xf>
    <xf numFmtId="0" fontId="25" fillId="47" borderId="36" xfId="0" applyFont="1" applyFill="1" applyBorder="1" applyAlignment="1" applyProtection="1">
      <alignment horizontal="left" vertical="center" wrapText="1"/>
      <protection hidden="1"/>
    </xf>
    <xf numFmtId="0" fontId="25" fillId="47" borderId="13" xfId="0" applyFont="1" applyFill="1" applyBorder="1" applyAlignment="1" applyProtection="1">
      <alignment horizontal="left" vertical="center" wrapText="1"/>
      <protection hidden="1"/>
    </xf>
    <xf numFmtId="3" fontId="35" fillId="46" borderId="22" xfId="0" applyNumberFormat="1" applyFont="1" applyFill="1" applyBorder="1" applyAlignment="1" applyProtection="1">
      <alignment horizontal="center" vertical="center" wrapText="1"/>
      <protection hidden="1"/>
    </xf>
    <xf numFmtId="3" fontId="35" fillId="46" borderId="39" xfId="0" applyNumberFormat="1" applyFont="1" applyFill="1" applyBorder="1" applyAlignment="1" applyProtection="1">
      <alignment horizontal="center" vertical="center" wrapText="1"/>
      <protection hidden="1"/>
    </xf>
    <xf numFmtId="3" fontId="35" fillId="46" borderId="48" xfId="0" applyNumberFormat="1" applyFont="1" applyFill="1" applyBorder="1" applyAlignment="1" applyProtection="1">
      <alignment horizontal="center" vertical="center" wrapText="1"/>
      <protection hidden="1"/>
    </xf>
    <xf numFmtId="0" fontId="35" fillId="46" borderId="22" xfId="0" applyFont="1" applyFill="1" applyBorder="1" applyAlignment="1" applyProtection="1">
      <alignment horizontal="center" vertical="center" wrapText="1"/>
      <protection hidden="1"/>
    </xf>
    <xf numFmtId="0" fontId="35" fillId="46" borderId="39" xfId="0" applyFont="1" applyFill="1" applyBorder="1" applyAlignment="1" applyProtection="1">
      <alignment horizontal="center" vertical="center" wrapText="1"/>
      <protection hidden="1"/>
    </xf>
    <xf numFmtId="0" fontId="35" fillId="46" borderId="43" xfId="0" applyFont="1" applyFill="1" applyBorder="1" applyAlignment="1" applyProtection="1">
      <alignment horizontal="center" vertical="center" wrapText="1"/>
      <protection hidden="1"/>
    </xf>
    <xf numFmtId="0" fontId="35" fillId="46" borderId="44" xfId="0" applyFont="1" applyFill="1" applyBorder="1" applyAlignment="1" applyProtection="1">
      <alignment horizontal="center" vertical="center" wrapText="1"/>
      <protection hidden="1"/>
    </xf>
    <xf numFmtId="0" fontId="35" fillId="46" borderId="105" xfId="0" applyFont="1" applyFill="1" applyBorder="1" applyAlignment="1" applyProtection="1">
      <alignment horizontal="center" vertical="center" wrapText="1"/>
      <protection hidden="1"/>
    </xf>
    <xf numFmtId="0" fontId="25" fillId="47" borderId="57" xfId="0" applyFont="1" applyFill="1" applyBorder="1" applyAlignment="1" applyProtection="1">
      <alignment horizontal="left" vertical="center" wrapText="1"/>
      <protection hidden="1"/>
    </xf>
    <xf numFmtId="0" fontId="25" fillId="47" borderId="42" xfId="0" applyFont="1" applyFill="1" applyBorder="1" applyAlignment="1" applyProtection="1">
      <alignment horizontal="left" vertical="center" wrapText="1"/>
      <protection hidden="1"/>
    </xf>
    <xf numFmtId="0" fontId="25" fillId="47" borderId="36" xfId="0" applyFont="1" applyFill="1" applyBorder="1" applyAlignment="1" applyProtection="1">
      <alignment horizontal="left" vertical="top" wrapText="1"/>
      <protection hidden="1"/>
    </xf>
    <xf numFmtId="0" fontId="25" fillId="47" borderId="16" xfId="0" applyFont="1" applyFill="1" applyBorder="1" applyAlignment="1" applyProtection="1">
      <alignment horizontal="left" vertical="top" wrapText="1"/>
      <protection hidden="1"/>
    </xf>
    <xf numFmtId="0" fontId="25" fillId="47" borderId="13" xfId="0" applyFont="1" applyFill="1" applyBorder="1" applyAlignment="1" applyProtection="1">
      <alignment horizontal="left" vertical="top" wrapText="1"/>
      <protection hidden="1"/>
    </xf>
    <xf numFmtId="0" fontId="25" fillId="33" borderId="16" xfId="0" applyFont="1" applyFill="1" applyBorder="1" applyAlignment="1" applyProtection="1">
      <alignment horizontal="left" vertical="center" wrapText="1"/>
      <protection locked="0" hidden="1"/>
    </xf>
    <xf numFmtId="0" fontId="25" fillId="33" borderId="59" xfId="0" applyFont="1" applyFill="1" applyBorder="1" applyAlignment="1" applyProtection="1">
      <alignment horizontal="left" vertical="center" wrapText="1"/>
      <protection locked="0" hidden="1"/>
    </xf>
    <xf numFmtId="0" fontId="25" fillId="47" borderId="18" xfId="0" applyFont="1" applyFill="1" applyBorder="1" applyAlignment="1" applyProtection="1">
      <alignment vertical="center" wrapText="1"/>
      <protection hidden="1"/>
    </xf>
    <xf numFmtId="0" fontId="25" fillId="48" borderId="16" xfId="0" applyFont="1" applyFill="1" applyBorder="1" applyAlignment="1" applyProtection="1">
      <alignment horizontal="left" vertical="center" wrapText="1"/>
      <protection hidden="1"/>
    </xf>
    <xf numFmtId="0" fontId="25" fillId="48" borderId="59" xfId="0" applyFont="1" applyFill="1" applyBorder="1" applyAlignment="1" applyProtection="1">
      <alignment horizontal="left" vertical="center" wrapText="1"/>
      <protection hidden="1"/>
    </xf>
    <xf numFmtId="0" fontId="25" fillId="48" borderId="36" xfId="0" applyFont="1" applyFill="1" applyBorder="1" applyAlignment="1" applyProtection="1">
      <alignment horizontal="left" vertical="center" wrapText="1"/>
      <protection hidden="1"/>
    </xf>
    <xf numFmtId="0" fontId="25" fillId="48" borderId="13" xfId="0" applyFont="1" applyFill="1" applyBorder="1" applyAlignment="1" applyProtection="1">
      <alignment horizontal="left" vertical="center" wrapText="1"/>
      <protection hidden="1"/>
    </xf>
    <xf numFmtId="0" fontId="25" fillId="48" borderId="54" xfId="0" applyFont="1" applyFill="1" applyBorder="1" applyAlignment="1" applyProtection="1">
      <alignment horizontal="left" vertical="center" wrapText="1"/>
      <protection hidden="1"/>
    </xf>
    <xf numFmtId="0" fontId="25" fillId="48" borderId="80" xfId="0" applyFont="1" applyFill="1" applyBorder="1" applyAlignment="1" applyProtection="1">
      <alignment horizontal="left" vertical="center" wrapText="1"/>
      <protection hidden="1"/>
    </xf>
    <xf numFmtId="0" fontId="25" fillId="48" borderId="58" xfId="0" applyFont="1" applyFill="1" applyBorder="1" applyAlignment="1" applyProtection="1">
      <alignment horizontal="left" vertical="center" wrapText="1"/>
      <protection hidden="1"/>
    </xf>
    <xf numFmtId="0" fontId="25" fillId="48" borderId="89" xfId="0" applyFont="1" applyFill="1" applyBorder="1" applyAlignment="1" applyProtection="1">
      <alignment horizontal="left" vertical="center" wrapText="1"/>
      <protection hidden="1"/>
    </xf>
    <xf numFmtId="3" fontId="35" fillId="40" borderId="22" xfId="0" applyNumberFormat="1" applyFont="1" applyFill="1" applyBorder="1" applyAlignment="1" applyProtection="1">
      <alignment horizontal="center" vertical="center" wrapText="1"/>
      <protection hidden="1"/>
    </xf>
    <xf numFmtId="3" fontId="35" fillId="40" borderId="39" xfId="0" applyNumberFormat="1" applyFont="1" applyFill="1" applyBorder="1" applyAlignment="1" applyProtection="1">
      <alignment horizontal="center" vertical="center" wrapText="1"/>
      <protection hidden="1"/>
    </xf>
    <xf numFmtId="3" fontId="35" fillId="40" borderId="48" xfId="0" applyNumberFormat="1" applyFont="1" applyFill="1" applyBorder="1" applyAlignment="1" applyProtection="1">
      <alignment horizontal="center" vertical="center" wrapText="1"/>
      <protection hidden="1"/>
    </xf>
    <xf numFmtId="0" fontId="35" fillId="40" borderId="22" xfId="0" applyFont="1" applyFill="1" applyBorder="1" applyAlignment="1" applyProtection="1">
      <alignment horizontal="center" vertical="center" wrapText="1"/>
      <protection hidden="1"/>
    </xf>
    <xf numFmtId="0" fontId="35" fillId="40" borderId="39" xfId="0" applyFont="1" applyFill="1" applyBorder="1" applyAlignment="1" applyProtection="1">
      <alignment horizontal="center" vertical="center" wrapText="1"/>
      <protection hidden="1"/>
    </xf>
    <xf numFmtId="0" fontId="46" fillId="40" borderId="22" xfId="42" applyNumberFormat="1" applyFont="1" applyFill="1" applyBorder="1" applyAlignment="1" applyProtection="1">
      <alignment horizontal="center" vertical="center" wrapText="1"/>
      <protection hidden="1"/>
    </xf>
    <xf numFmtId="0" fontId="46" fillId="40" borderId="39" xfId="42" applyNumberFormat="1" applyFont="1" applyFill="1" applyBorder="1" applyAlignment="1" applyProtection="1">
      <alignment horizontal="center" vertical="center" wrapText="1"/>
      <protection hidden="1"/>
    </xf>
    <xf numFmtId="0" fontId="46" fillId="40" borderId="48" xfId="42" applyNumberFormat="1" applyFont="1" applyFill="1" applyBorder="1" applyAlignment="1" applyProtection="1">
      <alignment horizontal="center" vertical="center" wrapText="1"/>
      <protection hidden="1"/>
    </xf>
    <xf numFmtId="0" fontId="31" fillId="40" borderId="81" xfId="0" applyNumberFormat="1" applyFont="1" applyFill="1" applyBorder="1" applyAlignment="1" applyProtection="1">
      <alignment horizontal="center" textRotation="90" wrapText="1"/>
      <protection hidden="1"/>
    </xf>
    <xf numFmtId="0" fontId="31" fillId="40" borderId="75" xfId="0" applyNumberFormat="1" applyFont="1" applyFill="1" applyBorder="1" applyAlignment="1" applyProtection="1">
      <alignment horizontal="center" textRotation="90" wrapText="1"/>
      <protection hidden="1"/>
    </xf>
    <xf numFmtId="0" fontId="31" fillId="40" borderId="77" xfId="42" applyNumberFormat="1" applyFont="1" applyFill="1" applyBorder="1" applyAlignment="1" applyProtection="1">
      <alignment horizontal="center" textRotation="90" wrapText="1"/>
      <protection hidden="1"/>
    </xf>
    <xf numFmtId="0" fontId="31" fillId="40" borderId="40" xfId="42" applyNumberFormat="1" applyFont="1" applyFill="1" applyBorder="1" applyAlignment="1" applyProtection="1">
      <alignment horizontal="center" textRotation="90" wrapText="1"/>
      <protection hidden="1"/>
    </xf>
    <xf numFmtId="0" fontId="35" fillId="40" borderId="43" xfId="0" applyFont="1" applyFill="1" applyBorder="1" applyAlignment="1" applyProtection="1">
      <alignment horizontal="center" vertical="center" wrapText="1"/>
      <protection hidden="1"/>
    </xf>
    <xf numFmtId="0" fontId="35" fillId="40" borderId="44" xfId="0" applyFont="1" applyFill="1" applyBorder="1" applyAlignment="1" applyProtection="1">
      <alignment horizontal="center" vertical="center" wrapText="1"/>
      <protection hidden="1"/>
    </xf>
    <xf numFmtId="0" fontId="35" fillId="40" borderId="105" xfId="0" applyFont="1" applyFill="1" applyBorder="1" applyAlignment="1" applyProtection="1">
      <alignment horizontal="center" vertical="center" wrapText="1"/>
      <protection hidden="1"/>
    </xf>
    <xf numFmtId="0" fontId="32" fillId="40" borderId="24" xfId="0" applyFont="1" applyFill="1" applyBorder="1" applyAlignment="1" applyProtection="1">
      <alignment horizontal="center" vertical="center" wrapText="1"/>
      <protection hidden="1"/>
    </xf>
    <xf numFmtId="0" fontId="32" fillId="40" borderId="25" xfId="0" applyFont="1" applyFill="1" applyBorder="1" applyAlignment="1" applyProtection="1">
      <alignment horizontal="center" vertical="center" wrapText="1"/>
      <protection hidden="1"/>
    </xf>
    <xf numFmtId="0" fontId="32" fillId="40" borderId="26" xfId="0" applyFont="1" applyFill="1" applyBorder="1" applyAlignment="1" applyProtection="1">
      <alignment horizontal="center" vertical="center" wrapText="1"/>
      <protection hidden="1"/>
    </xf>
    <xf numFmtId="0" fontId="31" fillId="40" borderId="11" xfId="42" applyNumberFormat="1" applyFont="1" applyFill="1" applyBorder="1" applyAlignment="1" applyProtection="1">
      <alignment horizontal="center" textRotation="90" wrapText="1"/>
      <protection hidden="1"/>
    </xf>
    <xf numFmtId="0" fontId="28" fillId="40" borderId="24" xfId="0" applyFont="1" applyFill="1" applyBorder="1" applyAlignment="1" applyProtection="1">
      <alignment horizontal="center" vertical="center" wrapText="1"/>
      <protection hidden="1"/>
    </xf>
    <xf numFmtId="0" fontId="28" fillId="40" borderId="25" xfId="0" applyFont="1" applyFill="1" applyBorder="1" applyAlignment="1" applyProtection="1">
      <alignment horizontal="center" vertical="center" wrapText="1"/>
      <protection hidden="1"/>
    </xf>
    <xf numFmtId="0" fontId="28" fillId="40" borderId="26" xfId="0" applyFont="1" applyFill="1" applyBorder="1" applyAlignment="1" applyProtection="1">
      <alignment horizontal="center" vertical="center" wrapText="1"/>
      <protection hidden="1"/>
    </xf>
    <xf numFmtId="0" fontId="28" fillId="40" borderId="33" xfId="0" applyFont="1" applyFill="1" applyBorder="1" applyAlignment="1" applyProtection="1">
      <alignment horizontal="center" vertical="center" wrapText="1"/>
      <protection hidden="1"/>
    </xf>
    <xf numFmtId="0" fontId="28" fillId="40" borderId="0" xfId="0" applyFont="1" applyFill="1" applyBorder="1" applyAlignment="1" applyProtection="1">
      <alignment horizontal="center" vertical="center" wrapText="1"/>
      <protection hidden="1"/>
    </xf>
    <xf numFmtId="0" fontId="28" fillId="40" borderId="34" xfId="0" applyFont="1" applyFill="1" applyBorder="1" applyAlignment="1" applyProtection="1">
      <alignment horizontal="center" vertical="center" wrapText="1"/>
      <protection hidden="1"/>
    </xf>
    <xf numFmtId="0" fontId="28" fillId="40" borderId="27" xfId="0" applyFont="1" applyFill="1" applyBorder="1" applyAlignment="1" applyProtection="1">
      <alignment horizontal="center" vertical="center" wrapText="1"/>
      <protection hidden="1"/>
    </xf>
    <xf numFmtId="0" fontId="28" fillId="40" borderId="23" xfId="0" applyFont="1" applyFill="1" applyBorder="1" applyAlignment="1" applyProtection="1">
      <alignment horizontal="center" vertical="center" wrapText="1"/>
      <protection hidden="1"/>
    </xf>
    <xf numFmtId="0" fontId="28" fillId="40" borderId="38" xfId="0" applyFont="1" applyFill="1" applyBorder="1" applyAlignment="1" applyProtection="1">
      <alignment horizontal="center" vertical="center" wrapText="1"/>
      <protection hidden="1"/>
    </xf>
    <xf numFmtId="0" fontId="25" fillId="41" borderId="16" xfId="0" applyFont="1" applyFill="1" applyBorder="1" applyAlignment="1" applyProtection="1">
      <alignment horizontal="left" vertical="center" wrapText="1"/>
      <protection hidden="1"/>
    </xf>
    <xf numFmtId="0" fontId="25" fillId="41" borderId="59" xfId="0" applyFont="1" applyFill="1" applyBorder="1" applyAlignment="1" applyProtection="1">
      <alignment horizontal="left" vertical="center" wrapText="1"/>
      <protection hidden="1"/>
    </xf>
    <xf numFmtId="0" fontId="25" fillId="41" borderId="36" xfId="0" applyFont="1" applyFill="1" applyBorder="1" applyAlignment="1" applyProtection="1">
      <alignment horizontal="left" vertical="center" wrapText="1"/>
      <protection hidden="1"/>
    </xf>
    <xf numFmtId="0" fontId="25" fillId="41" borderId="13" xfId="0" applyFont="1" applyFill="1" applyBorder="1" applyAlignment="1" applyProtection="1">
      <alignment horizontal="left" vertical="center" wrapText="1"/>
      <protection hidden="1"/>
    </xf>
    <xf numFmtId="164" fontId="26" fillId="38" borderId="41" xfId="0" applyNumberFormat="1" applyFont="1" applyFill="1" applyBorder="1" applyAlignment="1" applyProtection="1">
      <alignment horizontal="center" vertical="center"/>
      <protection hidden="1"/>
    </xf>
    <xf numFmtId="0" fontId="25" fillId="0" borderId="13" xfId="0" applyFont="1" applyFill="1" applyBorder="1" applyAlignment="1" applyProtection="1">
      <alignment horizontal="left" vertical="center" wrapText="1"/>
      <protection locked="0" hidden="1"/>
    </xf>
    <xf numFmtId="0" fontId="25" fillId="0" borderId="11" xfId="0" applyFont="1" applyFill="1" applyBorder="1" applyAlignment="1" applyProtection="1">
      <alignment horizontal="left" vertical="center" wrapText="1"/>
      <protection locked="0" hidden="1"/>
    </xf>
    <xf numFmtId="0" fontId="25" fillId="0" borderId="35" xfId="0" applyFont="1" applyFill="1" applyBorder="1" applyAlignment="1" applyProtection="1">
      <alignment horizontal="left" vertical="center" wrapText="1"/>
      <protection locked="0" hidden="1"/>
    </xf>
    <xf numFmtId="0" fontId="25" fillId="41" borderId="36" xfId="0" applyFont="1" applyFill="1" applyBorder="1" applyAlignment="1" applyProtection="1">
      <alignment horizontal="left" vertical="top" wrapText="1"/>
      <protection hidden="1"/>
    </xf>
    <xf numFmtId="0" fontId="25" fillId="41" borderId="16" xfId="0" applyFont="1" applyFill="1" applyBorder="1" applyAlignment="1" applyProtection="1">
      <alignment horizontal="left" vertical="top" wrapText="1"/>
      <protection hidden="1"/>
    </xf>
    <xf numFmtId="0" fontId="25" fillId="41" borderId="13" xfId="0" applyFont="1" applyFill="1" applyBorder="1" applyAlignment="1" applyProtection="1">
      <alignment horizontal="left" vertical="top" wrapText="1"/>
      <protection hidden="1"/>
    </xf>
    <xf numFmtId="0" fontId="28" fillId="36" borderId="24" xfId="0" applyFont="1" applyFill="1" applyBorder="1" applyAlignment="1" applyProtection="1">
      <alignment horizontal="center" vertical="center" wrapText="1"/>
      <protection hidden="1"/>
    </xf>
    <xf numFmtId="0" fontId="28" fillId="36" borderId="25" xfId="0" applyFont="1" applyFill="1" applyBorder="1" applyAlignment="1" applyProtection="1">
      <alignment horizontal="center" vertical="center" wrapText="1"/>
      <protection hidden="1"/>
    </xf>
    <xf numFmtId="0" fontId="28" fillId="36" borderId="26" xfId="0" applyFont="1" applyFill="1" applyBorder="1" applyAlignment="1" applyProtection="1">
      <alignment horizontal="center" vertical="center" wrapText="1"/>
      <protection hidden="1"/>
    </xf>
    <xf numFmtId="0" fontId="28" fillId="36" borderId="33" xfId="0" applyFont="1" applyFill="1" applyBorder="1" applyAlignment="1" applyProtection="1">
      <alignment horizontal="center" vertical="center" wrapText="1"/>
      <protection hidden="1"/>
    </xf>
    <xf numFmtId="0" fontId="28" fillId="36" borderId="0" xfId="0" applyFont="1" applyFill="1" applyBorder="1" applyAlignment="1" applyProtection="1">
      <alignment horizontal="center" vertical="center" wrapText="1"/>
      <protection hidden="1"/>
    </xf>
    <xf numFmtId="0" fontId="28" fillId="36" borderId="34" xfId="0" applyFont="1" applyFill="1" applyBorder="1" applyAlignment="1" applyProtection="1">
      <alignment horizontal="center" vertical="center" wrapText="1"/>
      <protection hidden="1"/>
    </xf>
    <xf numFmtId="0" fontId="28" fillId="36" borderId="27" xfId="0" applyFont="1" applyFill="1" applyBorder="1" applyAlignment="1" applyProtection="1">
      <alignment horizontal="center" vertical="center" wrapText="1"/>
      <protection hidden="1"/>
    </xf>
    <xf numFmtId="0" fontId="28" fillId="36" borderId="23" xfId="0" applyFont="1" applyFill="1" applyBorder="1" applyAlignment="1" applyProtection="1">
      <alignment horizontal="center" vertical="center" wrapText="1"/>
      <protection hidden="1"/>
    </xf>
    <xf numFmtId="0" fontId="28" fillId="36" borderId="38" xfId="0" applyFont="1" applyFill="1" applyBorder="1" applyAlignment="1" applyProtection="1">
      <alignment horizontal="center" vertical="center" wrapText="1"/>
      <protection hidden="1"/>
    </xf>
    <xf numFmtId="0" fontId="46" fillId="49" borderId="24" xfId="42" applyNumberFormat="1" applyFont="1" applyFill="1" applyBorder="1" applyAlignment="1" applyProtection="1">
      <alignment horizontal="center" vertical="center" wrapText="1"/>
      <protection hidden="1"/>
    </xf>
    <xf numFmtId="0" fontId="46" fillId="49" borderId="26" xfId="42" applyNumberFormat="1" applyFont="1" applyFill="1" applyBorder="1" applyAlignment="1" applyProtection="1">
      <alignment horizontal="center" vertical="center" wrapText="1"/>
      <protection hidden="1"/>
    </xf>
    <xf numFmtId="0" fontId="46" fillId="49" borderId="27" xfId="42" applyNumberFormat="1" applyFont="1" applyFill="1" applyBorder="1" applyAlignment="1" applyProtection="1">
      <alignment horizontal="center" vertical="center" wrapText="1"/>
      <protection hidden="1"/>
    </xf>
    <xf numFmtId="0" fontId="46" fillId="49" borderId="38" xfId="42" applyNumberFormat="1" applyFont="1" applyFill="1" applyBorder="1" applyAlignment="1" applyProtection="1">
      <alignment horizontal="center" vertical="center" wrapText="1"/>
      <protection hidden="1"/>
    </xf>
    <xf numFmtId="0" fontId="25" fillId="41" borderId="56" xfId="0" applyFont="1" applyFill="1" applyBorder="1" applyAlignment="1" applyProtection="1">
      <alignment horizontal="left" vertical="center" wrapText="1"/>
      <protection hidden="1"/>
    </xf>
    <xf numFmtId="0" fontId="25" fillId="41" borderId="60" xfId="0" applyFont="1" applyFill="1" applyBorder="1" applyAlignment="1" applyProtection="1">
      <alignment horizontal="left" vertical="center" wrapText="1"/>
      <protection hidden="1"/>
    </xf>
    <xf numFmtId="0" fontId="25" fillId="41" borderId="57" xfId="0" applyFont="1" applyFill="1" applyBorder="1" applyAlignment="1" applyProtection="1">
      <alignment horizontal="left" vertical="center" wrapText="1"/>
      <protection hidden="1"/>
    </xf>
    <xf numFmtId="0" fontId="25" fillId="41" borderId="42" xfId="0" applyFont="1" applyFill="1" applyBorder="1" applyAlignment="1" applyProtection="1">
      <alignment horizontal="left" vertical="center" wrapText="1"/>
      <protection hidden="1"/>
    </xf>
    <xf numFmtId="0" fontId="35" fillId="36" borderId="43" xfId="0" applyFont="1" applyFill="1" applyBorder="1" applyAlignment="1" applyProtection="1">
      <alignment horizontal="center" vertical="center" wrapText="1"/>
      <protection hidden="1"/>
    </xf>
    <xf numFmtId="0" fontId="35" fillId="36" borderId="44" xfId="0" applyFont="1" applyFill="1" applyBorder="1" applyAlignment="1" applyProtection="1">
      <alignment horizontal="center" vertical="center" wrapText="1"/>
      <protection hidden="1"/>
    </xf>
    <xf numFmtId="0" fontId="35" fillId="36" borderId="105" xfId="0" applyFont="1" applyFill="1" applyBorder="1" applyAlignment="1" applyProtection="1">
      <alignment horizontal="center" vertical="center" wrapText="1"/>
      <protection hidden="1"/>
    </xf>
    <xf numFmtId="3" fontId="35" fillId="36" borderId="22" xfId="0" applyNumberFormat="1" applyFont="1" applyFill="1" applyBorder="1" applyAlignment="1" applyProtection="1">
      <alignment horizontal="center" vertical="center" wrapText="1"/>
      <protection hidden="1"/>
    </xf>
    <xf numFmtId="3" fontId="35" fillId="36" borderId="39" xfId="0" applyNumberFormat="1" applyFont="1" applyFill="1" applyBorder="1" applyAlignment="1" applyProtection="1">
      <alignment horizontal="center" vertical="center" wrapText="1"/>
      <protection hidden="1"/>
    </xf>
    <xf numFmtId="3" fontId="35" fillId="36" borderId="48" xfId="0" applyNumberFormat="1" applyFont="1" applyFill="1" applyBorder="1" applyAlignment="1" applyProtection="1">
      <alignment horizontal="center" vertical="center" wrapText="1"/>
      <protection hidden="1"/>
    </xf>
    <xf numFmtId="0" fontId="35" fillId="36" borderId="22" xfId="0" applyFont="1" applyFill="1" applyBorder="1" applyAlignment="1" applyProtection="1">
      <alignment horizontal="center" vertical="center" wrapText="1"/>
      <protection hidden="1"/>
    </xf>
    <xf numFmtId="0" fontId="35" fillId="36" borderId="39" xfId="0" applyFont="1" applyFill="1" applyBorder="1" applyAlignment="1" applyProtection="1">
      <alignment horizontal="center" vertical="center" wrapText="1"/>
      <protection hidden="1"/>
    </xf>
    <xf numFmtId="0" fontId="46" fillId="36" borderId="22" xfId="42" applyNumberFormat="1" applyFont="1" applyFill="1" applyBorder="1" applyAlignment="1" applyProtection="1">
      <alignment horizontal="center" vertical="center" wrapText="1"/>
      <protection hidden="1"/>
    </xf>
    <xf numFmtId="0" fontId="46" fillId="36" borderId="39" xfId="42" applyNumberFormat="1" applyFont="1" applyFill="1" applyBorder="1" applyAlignment="1" applyProtection="1">
      <alignment horizontal="center" vertical="center" wrapText="1"/>
      <protection hidden="1"/>
    </xf>
    <xf numFmtId="0" fontId="46" fillId="36" borderId="48" xfId="42" applyNumberFormat="1" applyFont="1" applyFill="1" applyBorder="1" applyAlignment="1" applyProtection="1">
      <alignment horizontal="center" vertical="center" wrapText="1"/>
      <protection hidden="1"/>
    </xf>
    <xf numFmtId="0" fontId="31" fillId="36" borderId="81" xfId="0" applyNumberFormat="1" applyFont="1" applyFill="1" applyBorder="1" applyAlignment="1" applyProtection="1">
      <alignment horizontal="center" textRotation="90" wrapText="1"/>
      <protection hidden="1"/>
    </xf>
    <xf numFmtId="0" fontId="31" fillId="36" borderId="75" xfId="0" applyNumberFormat="1" applyFont="1" applyFill="1" applyBorder="1" applyAlignment="1" applyProtection="1">
      <alignment horizontal="center" textRotation="90" wrapText="1"/>
      <protection hidden="1"/>
    </xf>
    <xf numFmtId="0" fontId="31" fillId="36" borderId="77" xfId="42" applyNumberFormat="1" applyFont="1" applyFill="1" applyBorder="1" applyAlignment="1" applyProtection="1">
      <alignment horizontal="center" textRotation="90" wrapText="1"/>
      <protection hidden="1"/>
    </xf>
    <xf numFmtId="0" fontId="31" fillId="36" borderId="40" xfId="42" applyNumberFormat="1" applyFont="1" applyFill="1" applyBorder="1" applyAlignment="1" applyProtection="1">
      <alignment horizontal="center" textRotation="90" wrapText="1"/>
      <protection hidden="1"/>
    </xf>
    <xf numFmtId="0" fontId="32" fillId="36" borderId="24" xfId="0" applyFont="1" applyFill="1" applyBorder="1" applyAlignment="1" applyProtection="1">
      <alignment horizontal="center" vertical="center" wrapText="1"/>
      <protection hidden="1"/>
    </xf>
    <xf numFmtId="0" fontId="32" fillId="36" borderId="25" xfId="0" applyFont="1" applyFill="1" applyBorder="1" applyAlignment="1" applyProtection="1">
      <alignment horizontal="center" vertical="center" wrapText="1"/>
      <protection hidden="1"/>
    </xf>
    <xf numFmtId="0" fontId="32" fillId="36" borderId="26" xfId="0" applyFont="1" applyFill="1" applyBorder="1" applyAlignment="1" applyProtection="1">
      <alignment horizontal="center" vertical="center" wrapText="1"/>
      <protection hidden="1"/>
    </xf>
    <xf numFmtId="0" fontId="25" fillId="51" borderId="57" xfId="0" applyFont="1" applyFill="1" applyBorder="1" applyAlignment="1" applyProtection="1">
      <alignment horizontal="left" vertical="center" wrapText="1"/>
      <protection hidden="1"/>
    </xf>
    <xf numFmtId="0" fontId="25" fillId="51" borderId="56" xfId="0" applyFont="1" applyFill="1" applyBorder="1" applyAlignment="1" applyProtection="1">
      <alignment horizontal="left" vertical="center" wrapText="1"/>
      <protection hidden="1"/>
    </xf>
    <xf numFmtId="0" fontId="25" fillId="51" borderId="42" xfId="0" applyFont="1" applyFill="1" applyBorder="1" applyAlignment="1" applyProtection="1">
      <alignment horizontal="left" vertical="center" wrapText="1"/>
      <protection hidden="1"/>
    </xf>
    <xf numFmtId="0" fontId="32" fillId="50" borderId="24" xfId="0" applyFont="1" applyFill="1" applyBorder="1" applyAlignment="1" applyProtection="1">
      <alignment horizontal="center" vertical="center" wrapText="1"/>
      <protection hidden="1"/>
    </xf>
    <xf numFmtId="0" fontId="32" fillId="50" borderId="25" xfId="0" applyFont="1" applyFill="1" applyBorder="1" applyAlignment="1" applyProtection="1">
      <alignment horizontal="center" vertical="center" wrapText="1"/>
      <protection hidden="1"/>
    </xf>
    <xf numFmtId="0" fontId="32" fillId="50" borderId="26" xfId="0" applyFont="1" applyFill="1" applyBorder="1" applyAlignment="1" applyProtection="1">
      <alignment horizontal="center" vertical="center" wrapText="1"/>
      <protection hidden="1"/>
    </xf>
    <xf numFmtId="0" fontId="31" fillId="50" borderId="77" xfId="42" applyNumberFormat="1" applyFont="1" applyFill="1" applyBorder="1" applyAlignment="1" applyProtection="1">
      <alignment horizontal="center" textRotation="90" wrapText="1"/>
      <protection hidden="1"/>
    </xf>
    <xf numFmtId="0" fontId="31" fillId="50" borderId="40" xfId="42" applyNumberFormat="1" applyFont="1" applyFill="1" applyBorder="1" applyAlignment="1" applyProtection="1">
      <alignment horizontal="center" textRotation="90" wrapText="1"/>
      <protection hidden="1"/>
    </xf>
    <xf numFmtId="0" fontId="28" fillId="50" borderId="24" xfId="0" applyFont="1" applyFill="1" applyBorder="1" applyAlignment="1" applyProtection="1">
      <alignment horizontal="center" vertical="center" wrapText="1"/>
      <protection hidden="1"/>
    </xf>
    <xf numFmtId="0" fontId="28" fillId="50" borderId="25" xfId="0" applyFont="1" applyFill="1" applyBorder="1" applyAlignment="1" applyProtection="1">
      <alignment horizontal="center" vertical="center" wrapText="1"/>
      <protection hidden="1"/>
    </xf>
    <xf numFmtId="0" fontId="28" fillId="50" borderId="26" xfId="0" applyFont="1" applyFill="1" applyBorder="1" applyAlignment="1" applyProtection="1">
      <alignment horizontal="center" vertical="center" wrapText="1"/>
      <protection hidden="1"/>
    </xf>
    <xf numFmtId="0" fontId="28" fillId="50" borderId="33" xfId="0" applyFont="1" applyFill="1" applyBorder="1" applyAlignment="1" applyProtection="1">
      <alignment horizontal="center" vertical="center" wrapText="1"/>
      <protection hidden="1"/>
    </xf>
    <xf numFmtId="0" fontId="28" fillId="50" borderId="0" xfId="0" applyFont="1" applyFill="1" applyBorder="1" applyAlignment="1" applyProtection="1">
      <alignment horizontal="center" vertical="center" wrapText="1"/>
      <protection hidden="1"/>
    </xf>
    <xf numFmtId="0" fontId="28" fillId="50" borderId="34" xfId="0" applyFont="1" applyFill="1" applyBorder="1" applyAlignment="1" applyProtection="1">
      <alignment horizontal="center" vertical="center" wrapText="1"/>
      <protection hidden="1"/>
    </xf>
    <xf numFmtId="0" fontId="28" fillId="50" borderId="27" xfId="0" applyFont="1" applyFill="1" applyBorder="1" applyAlignment="1" applyProtection="1">
      <alignment horizontal="center" vertical="center" wrapText="1"/>
      <protection hidden="1"/>
    </xf>
    <xf numFmtId="0" fontId="28" fillId="50" borderId="23" xfId="0" applyFont="1" applyFill="1" applyBorder="1" applyAlignment="1" applyProtection="1">
      <alignment horizontal="center" vertical="center" wrapText="1"/>
      <protection hidden="1"/>
    </xf>
    <xf numFmtId="0" fontId="28" fillId="50" borderId="38" xfId="0" applyFont="1" applyFill="1" applyBorder="1" applyAlignment="1" applyProtection="1">
      <alignment horizontal="center" vertical="center" wrapText="1"/>
      <protection hidden="1"/>
    </xf>
    <xf numFmtId="3" fontId="35" fillId="50" borderId="22" xfId="0" applyNumberFormat="1" applyFont="1" applyFill="1" applyBorder="1" applyAlignment="1" applyProtection="1">
      <alignment horizontal="center" vertical="center" wrapText="1"/>
      <protection hidden="1"/>
    </xf>
    <xf numFmtId="3" fontId="35" fillId="50" borderId="39" xfId="0" applyNumberFormat="1" applyFont="1" applyFill="1" applyBorder="1" applyAlignment="1" applyProtection="1">
      <alignment horizontal="center" vertical="center" wrapText="1"/>
      <protection hidden="1"/>
    </xf>
    <xf numFmtId="3" fontId="35" fillId="50" borderId="48" xfId="0" applyNumberFormat="1" applyFont="1" applyFill="1" applyBorder="1" applyAlignment="1" applyProtection="1">
      <alignment horizontal="center" vertical="center" wrapText="1"/>
      <protection hidden="1"/>
    </xf>
    <xf numFmtId="0" fontId="35" fillId="50" borderId="22" xfId="0" applyFont="1" applyFill="1" applyBorder="1" applyAlignment="1" applyProtection="1">
      <alignment horizontal="center" vertical="center" wrapText="1"/>
      <protection hidden="1"/>
    </xf>
    <xf numFmtId="0" fontId="35" fillId="50" borderId="39" xfId="0" applyFont="1" applyFill="1" applyBorder="1" applyAlignment="1" applyProtection="1">
      <alignment horizontal="center" vertical="center" wrapText="1"/>
      <protection hidden="1"/>
    </xf>
    <xf numFmtId="0" fontId="35" fillId="50" borderId="43" xfId="0" applyFont="1" applyFill="1" applyBorder="1" applyAlignment="1" applyProtection="1">
      <alignment horizontal="center" vertical="center" wrapText="1"/>
      <protection hidden="1"/>
    </xf>
    <xf numFmtId="0" fontId="35" fillId="50" borderId="44" xfId="0" applyFont="1" applyFill="1" applyBorder="1" applyAlignment="1" applyProtection="1">
      <alignment horizontal="center" vertical="center" wrapText="1"/>
      <protection hidden="1"/>
    </xf>
    <xf numFmtId="0" fontId="35" fillId="50" borderId="105" xfId="0" applyFont="1" applyFill="1" applyBorder="1" applyAlignment="1" applyProtection="1">
      <alignment horizontal="center" vertical="center" wrapText="1"/>
      <protection hidden="1"/>
    </xf>
    <xf numFmtId="0" fontId="46" fillId="50" borderId="22" xfId="42" applyNumberFormat="1" applyFont="1" applyFill="1" applyBorder="1" applyAlignment="1" applyProtection="1">
      <alignment horizontal="center" vertical="center" wrapText="1"/>
      <protection hidden="1"/>
    </xf>
    <xf numFmtId="0" fontId="46" fillId="50" borderId="39" xfId="42" applyNumberFormat="1" applyFont="1" applyFill="1" applyBorder="1" applyAlignment="1" applyProtection="1">
      <alignment horizontal="center" vertical="center" wrapText="1"/>
      <protection hidden="1"/>
    </xf>
    <xf numFmtId="0" fontId="46" fillId="50" borderId="48" xfId="42" applyNumberFormat="1" applyFont="1" applyFill="1" applyBorder="1" applyAlignment="1" applyProtection="1">
      <alignment horizontal="center" vertical="center" wrapText="1"/>
      <protection hidden="1"/>
    </xf>
    <xf numFmtId="0" fontId="31" fillId="50" borderId="81" xfId="0" applyNumberFormat="1" applyFont="1" applyFill="1" applyBorder="1" applyAlignment="1" applyProtection="1">
      <alignment horizontal="center" textRotation="90" wrapText="1"/>
      <protection hidden="1"/>
    </xf>
    <xf numFmtId="0" fontId="31" fillId="50" borderId="75" xfId="0" applyNumberFormat="1" applyFont="1" applyFill="1" applyBorder="1" applyAlignment="1" applyProtection="1">
      <alignment horizontal="center" textRotation="90" wrapText="1"/>
      <protection hidden="1"/>
    </xf>
    <xf numFmtId="0" fontId="25" fillId="51" borderId="36" xfId="0" applyFont="1" applyFill="1" applyBorder="1" applyAlignment="1" applyProtection="1">
      <alignment horizontal="left" vertical="center" wrapText="1"/>
      <protection hidden="1"/>
    </xf>
    <xf numFmtId="0" fontId="25" fillId="51" borderId="16" xfId="0" applyFont="1" applyFill="1" applyBorder="1" applyAlignment="1" applyProtection="1">
      <alignment horizontal="left" vertical="center" wrapText="1"/>
      <protection hidden="1"/>
    </xf>
    <xf numFmtId="0" fontId="25" fillId="51" borderId="13" xfId="0" applyFont="1" applyFill="1" applyBorder="1" applyAlignment="1" applyProtection="1">
      <alignment horizontal="left" vertical="center" wrapText="1"/>
      <protection hidden="1"/>
    </xf>
    <xf numFmtId="0" fontId="25" fillId="51" borderId="59" xfId="0" applyFont="1" applyFill="1" applyBorder="1" applyAlignment="1" applyProtection="1">
      <alignment horizontal="left" vertical="center" wrapText="1"/>
      <protection hidden="1"/>
    </xf>
    <xf numFmtId="0" fontId="25" fillId="51" borderId="60" xfId="0" applyFont="1" applyFill="1" applyBorder="1" applyAlignment="1" applyProtection="1">
      <alignment horizontal="left" vertical="center" wrapText="1"/>
      <protection hidden="1"/>
    </xf>
    <xf numFmtId="0" fontId="25" fillId="51" borderId="36" xfId="0" applyFont="1" applyFill="1" applyBorder="1" applyAlignment="1" applyProtection="1">
      <alignment horizontal="left" vertical="top" wrapText="1"/>
      <protection hidden="1"/>
    </xf>
    <xf numFmtId="0" fontId="25" fillId="51" borderId="16" xfId="0" applyFont="1" applyFill="1" applyBorder="1" applyAlignment="1" applyProtection="1">
      <alignment horizontal="left" vertical="top" wrapText="1"/>
      <protection hidden="1"/>
    </xf>
    <xf numFmtId="0" fontId="25" fillId="51" borderId="13" xfId="0" applyFont="1" applyFill="1" applyBorder="1" applyAlignment="1" applyProtection="1">
      <alignment horizontal="left" vertical="top" wrapText="1"/>
      <protection hidden="1"/>
    </xf>
    <xf numFmtId="164" fontId="26" fillId="52" borderId="41" xfId="0" applyNumberFormat="1" applyFont="1" applyFill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0" fontId="30" fillId="42" borderId="12" xfId="0" applyFont="1" applyFill="1" applyBorder="1" applyAlignment="1" applyProtection="1">
      <alignment horizontal="left" vertical="center"/>
      <protection hidden="1"/>
    </xf>
    <xf numFmtId="0" fontId="30" fillId="42" borderId="16" xfId="0" applyFont="1" applyFill="1" applyBorder="1" applyAlignment="1" applyProtection="1">
      <alignment horizontal="left" vertical="center"/>
      <protection hidden="1"/>
    </xf>
    <xf numFmtId="0" fontId="30" fillId="42" borderId="13" xfId="0" applyFont="1" applyFill="1" applyBorder="1" applyAlignment="1" applyProtection="1">
      <alignment horizontal="left" vertical="center"/>
      <protection hidden="1"/>
    </xf>
    <xf numFmtId="0" fontId="47" fillId="0" borderId="12" xfId="0" applyFont="1" applyFill="1" applyBorder="1" applyAlignment="1" applyProtection="1">
      <alignment horizontal="left" vertical="center"/>
      <protection locked="0"/>
    </xf>
    <xf numFmtId="0" fontId="47" fillId="0" borderId="16" xfId="0" applyFont="1" applyFill="1" applyBorder="1" applyAlignment="1" applyProtection="1">
      <alignment horizontal="left" vertical="center"/>
      <protection locked="0"/>
    </xf>
    <xf numFmtId="0" fontId="29" fillId="0" borderId="18" xfId="0" applyFont="1" applyBorder="1" applyAlignment="1" applyProtection="1">
      <alignment horizontal="center" vertical="center" wrapText="1"/>
      <protection hidden="1"/>
    </xf>
  </cellXfs>
  <cellStyles count="5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Excel Built-in Normal" xfId="44" xr:uid="{00000000-0005-0000-0000-000013000000}"/>
    <cellStyle name="Excel Built-in Normal 1" xfId="42" xr:uid="{00000000-0005-0000-0000-000014000000}"/>
    <cellStyle name="Excel Built-in Normal 2" xfId="45" xr:uid="{00000000-0005-0000-0000-000015000000}"/>
    <cellStyle name="Hypertextový odkaz" xfId="51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52" xr:uid="{00000000-0005-0000-0000-00001D000000}"/>
    <cellStyle name="Neutrální" xfId="8" builtinId="28" customBuiltin="1"/>
    <cellStyle name="Normální" xfId="0" builtinId="0"/>
    <cellStyle name="Normální 2" xfId="43" xr:uid="{00000000-0005-0000-0000-000020000000}"/>
    <cellStyle name="normální 2 2" xfId="47" xr:uid="{00000000-0005-0000-0000-000021000000}"/>
    <cellStyle name="Normální 2 3" xfId="46" xr:uid="{00000000-0005-0000-0000-000022000000}"/>
    <cellStyle name="Normální 2 4" xfId="49" xr:uid="{00000000-0005-0000-0000-000023000000}"/>
    <cellStyle name="Normální 2 5" xfId="50" xr:uid="{00000000-0005-0000-0000-000024000000}"/>
    <cellStyle name="Poznámka" xfId="15" builtinId="10" customBuiltin="1"/>
    <cellStyle name="Propojená buňka" xfId="12" builtinId="24" customBuiltin="1"/>
    <cellStyle name="Správně" xfId="6" builtinId="26" customBuiltin="1"/>
    <cellStyle name="Styl 1" xfId="48" xr:uid="{00000000-0005-0000-0000-000028000000}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6">
    <dxf>
      <font>
        <b val="0"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161"/>
        </patternFill>
      </fill>
    </dxf>
    <dxf>
      <fill>
        <patternFill>
          <bgColor rgb="FFFF5B5B"/>
        </patternFill>
      </fill>
    </dxf>
    <dxf>
      <fill>
        <patternFill>
          <bgColor rgb="FFFF6161"/>
        </patternFill>
      </fill>
    </dxf>
    <dxf>
      <fill>
        <patternFill>
          <bgColor rgb="FFFF0000"/>
        </patternFill>
      </fill>
    </dxf>
    <dxf>
      <fill>
        <patternFill>
          <bgColor rgb="FFFF6161"/>
        </patternFill>
      </fill>
    </dxf>
    <dxf>
      <fill>
        <patternFill>
          <bgColor rgb="FFFF5B5B"/>
        </patternFill>
      </fill>
    </dxf>
    <dxf>
      <fill>
        <patternFill>
          <bgColor rgb="FFFF6161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6161"/>
        </patternFill>
      </fill>
    </dxf>
    <dxf>
      <fill>
        <patternFill>
          <bgColor rgb="FFFF5B5B"/>
        </patternFill>
      </fill>
    </dxf>
    <dxf>
      <fill>
        <patternFill>
          <bgColor rgb="FFFF616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6161"/>
        </patternFill>
      </fill>
    </dxf>
    <dxf>
      <fill>
        <patternFill>
          <bgColor rgb="FFFF5B5B"/>
        </patternFill>
      </fill>
    </dxf>
    <dxf>
      <fill>
        <patternFill>
          <bgColor rgb="FFFF6161"/>
        </patternFill>
      </fill>
    </dxf>
    <dxf>
      <fill>
        <patternFill>
          <bgColor rgb="FFFF8585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CE292"/>
      <color rgb="FFE0EBF8"/>
      <color rgb="FFF5FEA4"/>
      <color rgb="FFFF6161"/>
      <color rgb="FFFF5B5B"/>
      <color rgb="FFCCCCFF"/>
      <color rgb="FFFF8585"/>
      <color rgb="FFFF5229"/>
      <color rgb="FFFAB900"/>
      <color rgb="FFD2EC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msmt.cz/strukturalni-fondy-1/vyhlasene-vyzvy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34</xdr:row>
      <xdr:rowOff>19049</xdr:rowOff>
    </xdr:from>
    <xdr:to>
      <xdr:col>8</xdr:col>
      <xdr:colOff>224250</xdr:colOff>
      <xdr:row>40</xdr:row>
      <xdr:rowOff>70376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4857749"/>
          <a:ext cx="4320000" cy="1137176"/>
        </a:xfrm>
        <a:prstGeom prst="rect">
          <a:avLst/>
        </a:prstGeom>
      </xdr:spPr>
    </xdr:pic>
    <xdr:clientData/>
  </xdr:twoCellAnchor>
  <xdr:twoCellAnchor editAs="oneCell">
    <xdr:from>
      <xdr:col>12</xdr:col>
      <xdr:colOff>38100</xdr:colOff>
      <xdr:row>34</xdr:row>
      <xdr:rowOff>9525</xdr:rowOff>
    </xdr:from>
    <xdr:to>
      <xdr:col>16</xdr:col>
      <xdr:colOff>208687</xdr:colOff>
      <xdr:row>40</xdr:row>
      <xdr:rowOff>3676</xdr:rowOff>
    </xdr:to>
    <xdr:pic>
      <xdr:nvPicPr>
        <xdr:cNvPr id="3" name="Obráze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4848225"/>
          <a:ext cx="2275612" cy="108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</xdr:row>
      <xdr:rowOff>76200</xdr:rowOff>
    </xdr:from>
    <xdr:to>
      <xdr:col>16</xdr:col>
      <xdr:colOff>314325</xdr:colOff>
      <xdr:row>4</xdr:row>
      <xdr:rowOff>142592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38175" y="257175"/>
          <a:ext cx="8677275" cy="6093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beslavskaj/Documents/uzivatel/2019/kalkulacky/Kalkulacka_indikatoru_Z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vodní strana"/>
      <sheetName val="Souhrn indikátorů"/>
      <sheetName val="MŠ"/>
      <sheetName val="ZŠ"/>
      <sheetName val="ŠD"/>
      <sheetName val="ŠK"/>
      <sheetName val="SVČ"/>
      <sheetName val="ZUŠ"/>
      <sheetName val="Seznam osob pro ind. 6 00 00"/>
      <sheetName val="Informace_krácení šablon"/>
      <sheetName val="Krácení šablon"/>
      <sheetName val="SKRÝT!!  Pomocné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P37"/>
  <sheetViews>
    <sheetView tabSelected="1" zoomScaleNormal="100" workbookViewId="0">
      <selection activeCell="H7" sqref="H7"/>
    </sheetView>
  </sheetViews>
  <sheetFormatPr defaultColWidth="9.1796875" defaultRowHeight="14" x14ac:dyDescent="0.3"/>
  <cols>
    <col min="1" max="1" width="2.453125" style="57" customWidth="1"/>
    <col min="2" max="2" width="10.1796875" style="57" customWidth="1"/>
    <col min="3" max="3" width="8.453125" style="57" customWidth="1"/>
    <col min="4" max="4" width="7.453125" style="57" customWidth="1"/>
    <col min="5" max="5" width="12" style="57" customWidth="1"/>
    <col min="6" max="6" width="6.54296875" style="57" customWidth="1"/>
    <col min="7" max="7" width="8.81640625" style="57" customWidth="1"/>
    <col min="8" max="8" width="8.453125" style="57" customWidth="1"/>
    <col min="9" max="11" width="8.81640625" style="57" customWidth="1"/>
    <col min="12" max="12" width="5.81640625" style="57" customWidth="1"/>
    <col min="13" max="13" width="1.7265625" style="57" customWidth="1"/>
    <col min="14" max="14" width="9.26953125" style="57" customWidth="1"/>
    <col min="15" max="15" width="13.81640625" style="57" customWidth="1"/>
    <col min="16" max="16" width="6.7265625" style="57" customWidth="1"/>
    <col min="17" max="16384" width="9.1796875" style="57"/>
  </cols>
  <sheetData>
    <row r="6" spans="2:16" ht="15.75" customHeight="1" x14ac:dyDescent="0.3">
      <c r="H6" s="400" t="s">
        <v>345</v>
      </c>
      <c r="I6" s="400"/>
      <c r="J6" s="400"/>
      <c r="K6" s="400"/>
      <c r="L6" s="400"/>
    </row>
    <row r="7" spans="2:16" ht="7.5" customHeight="1" x14ac:dyDescent="0.3"/>
    <row r="8" spans="2:16" ht="39.5" x14ac:dyDescent="0.3">
      <c r="B8" s="401" t="s">
        <v>27</v>
      </c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</row>
    <row r="9" spans="2:16" ht="21" x14ac:dyDescent="0.3">
      <c r="B9" s="403" t="s">
        <v>196</v>
      </c>
      <c r="C9" s="403"/>
      <c r="D9" s="403"/>
      <c r="E9" s="403"/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</row>
    <row r="10" spans="2:16" ht="15" customHeight="1" x14ac:dyDescent="0.3">
      <c r="B10" s="402" t="s">
        <v>186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</row>
    <row r="11" spans="2:16" ht="14.25" customHeight="1" x14ac:dyDescent="0.3">
      <c r="B11" s="58"/>
      <c r="C11" s="59"/>
      <c r="D11" s="59"/>
      <c r="E11" s="59"/>
      <c r="F11" s="59"/>
      <c r="G11" s="59"/>
      <c r="H11" s="59"/>
      <c r="I11" s="59"/>
      <c r="J11" s="59"/>
      <c r="K11" s="59"/>
    </row>
    <row r="12" spans="2:16" ht="99" customHeight="1" x14ac:dyDescent="0.3">
      <c r="B12" s="404" t="s">
        <v>197</v>
      </c>
      <c r="C12" s="404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404"/>
    </row>
    <row r="13" spans="2:16" ht="25" x14ac:dyDescent="0.3">
      <c r="B13" s="375" t="s">
        <v>8</v>
      </c>
      <c r="C13" s="376"/>
      <c r="D13" s="376"/>
      <c r="E13" s="376"/>
      <c r="F13" s="376"/>
      <c r="G13" s="376"/>
      <c r="H13" s="376"/>
      <c r="I13" s="376"/>
      <c r="J13" s="376"/>
      <c r="K13" s="376"/>
      <c r="L13" s="376"/>
      <c r="M13" s="376"/>
      <c r="N13" s="376"/>
      <c r="O13" s="376"/>
      <c r="P13" s="377"/>
    </row>
    <row r="14" spans="2:16" s="43" customFormat="1" ht="48" customHeight="1" x14ac:dyDescent="0.45">
      <c r="B14" s="264" t="s">
        <v>10</v>
      </c>
      <c r="C14" s="391" t="s">
        <v>201</v>
      </c>
      <c r="D14" s="392"/>
      <c r="E14" s="392"/>
      <c r="F14" s="392"/>
      <c r="G14" s="392"/>
      <c r="H14" s="392"/>
      <c r="I14" s="392"/>
      <c r="J14" s="392"/>
      <c r="K14" s="392"/>
      <c r="L14" s="392"/>
      <c r="M14" s="392"/>
      <c r="N14" s="392"/>
      <c r="O14" s="392"/>
      <c r="P14" s="393"/>
    </row>
    <row r="15" spans="2:16" s="43" customFormat="1" ht="19" customHeight="1" x14ac:dyDescent="0.45">
      <c r="B15" s="265" t="s">
        <v>11</v>
      </c>
      <c r="C15" s="394" t="s">
        <v>198</v>
      </c>
      <c r="D15" s="395"/>
      <c r="E15" s="395"/>
      <c r="F15" s="395"/>
      <c r="G15" s="395"/>
      <c r="H15" s="395"/>
      <c r="I15" s="395"/>
      <c r="J15" s="395"/>
      <c r="K15" s="395"/>
      <c r="L15" s="395"/>
      <c r="M15" s="395"/>
      <c r="N15" s="395"/>
      <c r="O15" s="395"/>
      <c r="P15" s="396"/>
    </row>
    <row r="16" spans="2:16" s="43" customFormat="1" ht="48" customHeight="1" x14ac:dyDescent="0.45">
      <c r="B16" s="265" t="s">
        <v>9</v>
      </c>
      <c r="C16" s="394" t="s">
        <v>199</v>
      </c>
      <c r="D16" s="395"/>
      <c r="E16" s="395"/>
      <c r="F16" s="395"/>
      <c r="G16" s="395"/>
      <c r="H16" s="395"/>
      <c r="I16" s="395"/>
      <c r="J16" s="395"/>
      <c r="K16" s="395"/>
      <c r="L16" s="395"/>
      <c r="M16" s="395"/>
      <c r="N16" s="395"/>
      <c r="O16" s="395"/>
      <c r="P16" s="396"/>
    </row>
    <row r="17" spans="2:16" s="43" customFormat="1" ht="119.25" customHeight="1" x14ac:dyDescent="0.45">
      <c r="B17" s="265" t="s">
        <v>24</v>
      </c>
      <c r="C17" s="394" t="s">
        <v>335</v>
      </c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6"/>
    </row>
    <row r="18" spans="2:16" s="43" customFormat="1" ht="30" customHeight="1" x14ac:dyDescent="0.45">
      <c r="B18" s="265" t="s">
        <v>26</v>
      </c>
      <c r="C18" s="394" t="s">
        <v>325</v>
      </c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6"/>
    </row>
    <row r="19" spans="2:16" s="43" customFormat="1" ht="58.5" customHeight="1" x14ac:dyDescent="0.45">
      <c r="B19" s="265" t="s">
        <v>41</v>
      </c>
      <c r="C19" s="394" t="s">
        <v>200</v>
      </c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6"/>
    </row>
    <row r="20" spans="2:16" s="43" customFormat="1" ht="19" customHeight="1" x14ac:dyDescent="0.45">
      <c r="B20" s="265" t="s">
        <v>42</v>
      </c>
      <c r="C20" s="394" t="s">
        <v>28</v>
      </c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  <c r="O20" s="395"/>
      <c r="P20" s="396"/>
    </row>
    <row r="21" spans="2:16" s="43" customFormat="1" ht="30" customHeight="1" x14ac:dyDescent="0.45">
      <c r="B21" s="265" t="s">
        <v>43</v>
      </c>
      <c r="C21" s="394" t="s">
        <v>324</v>
      </c>
      <c r="D21" s="395"/>
      <c r="E21" s="395"/>
      <c r="F21" s="395"/>
      <c r="G21" s="395"/>
      <c r="H21" s="395"/>
      <c r="I21" s="395"/>
      <c r="J21" s="395"/>
      <c r="K21" s="395"/>
      <c r="L21" s="395"/>
      <c r="M21" s="395"/>
      <c r="N21" s="395"/>
      <c r="O21" s="395"/>
      <c r="P21" s="396"/>
    </row>
    <row r="22" spans="2:16" s="43" customFormat="1" ht="19" customHeight="1" x14ac:dyDescent="0.45">
      <c r="B22" s="266" t="s">
        <v>61</v>
      </c>
      <c r="C22" s="397" t="s">
        <v>25</v>
      </c>
      <c r="D22" s="398"/>
      <c r="E22" s="398"/>
      <c r="F22" s="398"/>
      <c r="G22" s="398"/>
      <c r="H22" s="398"/>
      <c r="I22" s="398"/>
      <c r="J22" s="398"/>
      <c r="K22" s="398"/>
      <c r="L22" s="398"/>
      <c r="M22" s="398"/>
      <c r="N22" s="398"/>
      <c r="O22" s="398"/>
      <c r="P22" s="399"/>
    </row>
    <row r="24" spans="2:16" ht="30.75" customHeight="1" x14ac:dyDescent="0.3"/>
    <row r="25" spans="2:16" ht="24" customHeight="1" x14ac:dyDescent="0.45">
      <c r="B25" s="60"/>
      <c r="C25" s="378" t="s">
        <v>40</v>
      </c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61"/>
    </row>
    <row r="26" spans="2:16" ht="29.25" customHeight="1" x14ac:dyDescent="0.3">
      <c r="B26" s="62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4"/>
    </row>
    <row r="27" spans="2:16" ht="96" customHeight="1" x14ac:dyDescent="0.3">
      <c r="B27" s="62"/>
      <c r="C27" s="379" t="s">
        <v>184</v>
      </c>
      <c r="D27" s="380"/>
      <c r="E27" s="380"/>
      <c r="F27" s="380"/>
      <c r="G27" s="380"/>
      <c r="H27" s="381"/>
      <c r="I27" s="63"/>
      <c r="J27" s="382" t="s">
        <v>185</v>
      </c>
      <c r="K27" s="383"/>
      <c r="L27" s="383"/>
      <c r="M27" s="383"/>
      <c r="N27" s="383"/>
      <c r="O27" s="384"/>
      <c r="P27" s="64"/>
    </row>
    <row r="28" spans="2:16" ht="27.75" customHeight="1" x14ac:dyDescent="0.3">
      <c r="B28" s="62"/>
      <c r="C28" s="63"/>
      <c r="D28" s="63"/>
      <c r="E28" s="63"/>
      <c r="F28" s="63"/>
      <c r="G28" s="63"/>
      <c r="I28" s="63"/>
      <c r="J28" s="63"/>
      <c r="K28" s="63"/>
      <c r="L28" s="63"/>
      <c r="M28" s="63"/>
      <c r="N28" s="63"/>
      <c r="O28" s="63"/>
      <c r="P28" s="64"/>
    </row>
    <row r="29" spans="2:16" ht="97.5" customHeight="1" x14ac:dyDescent="0.3">
      <c r="B29" s="62"/>
      <c r="C29" s="388" t="s">
        <v>189</v>
      </c>
      <c r="D29" s="389"/>
      <c r="E29" s="389"/>
      <c r="F29" s="389"/>
      <c r="G29" s="389"/>
      <c r="H29" s="390"/>
      <c r="J29" s="385" t="s">
        <v>188</v>
      </c>
      <c r="K29" s="386"/>
      <c r="L29" s="386"/>
      <c r="M29" s="386"/>
      <c r="N29" s="386"/>
      <c r="O29" s="387"/>
      <c r="P29" s="64"/>
    </row>
    <row r="30" spans="2:16" ht="14.25" customHeight="1" x14ac:dyDescent="0.3">
      <c r="B30" s="62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2:16" x14ac:dyDescent="0.3">
      <c r="B31" s="6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</row>
    <row r="32" spans="2:16" s="63" customFormat="1" x14ac:dyDescent="0.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="63" customFormat="1" ht="9" customHeight="1" x14ac:dyDescent="0.3"/>
    <row r="37" ht="14.25" customHeight="1" x14ac:dyDescent="0.3"/>
  </sheetData>
  <sheetProtection password="C7A0" sheet="1" objects="1" scenarios="1" autoFilter="0"/>
  <mergeCells count="20">
    <mergeCell ref="H6:L6"/>
    <mergeCell ref="B8:P8"/>
    <mergeCell ref="B10:P10"/>
    <mergeCell ref="B9:P9"/>
    <mergeCell ref="B12:P12"/>
    <mergeCell ref="B13:P13"/>
    <mergeCell ref="C25:O25"/>
    <mergeCell ref="C27:H27"/>
    <mergeCell ref="J27:O27"/>
    <mergeCell ref="J29:O29"/>
    <mergeCell ref="C29:H29"/>
    <mergeCell ref="C14:P14"/>
    <mergeCell ref="C15:P15"/>
    <mergeCell ref="C16:P16"/>
    <mergeCell ref="C17:P17"/>
    <mergeCell ref="C19:P19"/>
    <mergeCell ref="C21:P21"/>
    <mergeCell ref="C22:P22"/>
    <mergeCell ref="C18:P18"/>
    <mergeCell ref="C20:P20"/>
  </mergeCells>
  <hyperlinks>
    <hyperlink ref="C27:H27" location="SŠ!A1" display="Střední škola" xr:uid="{00000000-0004-0000-0000-000000000000}"/>
    <hyperlink ref="J27:O27" location="VOŠ!A1" display="Vyšší odborná škola" xr:uid="{00000000-0004-0000-0000-000001000000}"/>
    <hyperlink ref="C29:H29" location="DM!A1" display="Domov mládeže " xr:uid="{00000000-0004-0000-0000-000002000000}"/>
    <hyperlink ref="J29:O29" location="Internát!A1" display="Internát" xr:uid="{00000000-0004-0000-0000-000003000000}"/>
  </hyperlinks>
  <pageMargins left="0.70866141732283472" right="0.6692913385826772" top="0.78740157480314965" bottom="0.78740157480314965" header="0.31496062992125984" footer="0.31496062992125984"/>
  <pageSetup paperSize="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118"/>
  <sheetViews>
    <sheetView workbookViewId="0">
      <selection activeCell="H11" sqref="H11"/>
    </sheetView>
  </sheetViews>
  <sheetFormatPr defaultColWidth="9.1796875" defaultRowHeight="14.5" x14ac:dyDescent="0.35"/>
  <cols>
    <col min="1" max="1" width="9.81640625" style="305" bestFit="1" customWidth="1"/>
    <col min="2" max="2" width="10.26953125" style="305" bestFit="1" customWidth="1"/>
    <col min="3" max="3" width="10.26953125" style="305" customWidth="1"/>
    <col min="4" max="7" width="9.1796875" style="305"/>
    <col min="8" max="8" width="11.26953125" style="305" bestFit="1" customWidth="1"/>
    <col min="9" max="9" width="10.453125" style="305" bestFit="1" customWidth="1"/>
    <col min="10" max="10" width="10.7265625" style="305" bestFit="1" customWidth="1"/>
    <col min="11" max="11" width="11.81640625" style="305" bestFit="1" customWidth="1"/>
    <col min="12" max="16384" width="9.1796875" style="305"/>
  </cols>
  <sheetData>
    <row r="1" spans="1:11" ht="43.5" x14ac:dyDescent="0.35">
      <c r="A1" s="304" t="s">
        <v>233</v>
      </c>
      <c r="B1" s="304" t="s">
        <v>234</v>
      </c>
      <c r="D1" s="304" t="s">
        <v>235</v>
      </c>
      <c r="E1" s="304" t="s">
        <v>236</v>
      </c>
      <c r="G1" s="304" t="s">
        <v>237</v>
      </c>
      <c r="H1" s="304" t="s">
        <v>306</v>
      </c>
      <c r="I1" s="304" t="s">
        <v>307</v>
      </c>
      <c r="J1" s="304" t="s">
        <v>308</v>
      </c>
      <c r="K1" s="304" t="s">
        <v>309</v>
      </c>
    </row>
    <row r="2" spans="1:11" ht="16" x14ac:dyDescent="0.45">
      <c r="A2" s="311" t="s">
        <v>66</v>
      </c>
      <c r="B2" s="311" t="s">
        <v>66</v>
      </c>
      <c r="C2" s="306"/>
      <c r="D2" s="305" t="s">
        <v>331</v>
      </c>
      <c r="E2" s="305">
        <v>22</v>
      </c>
      <c r="G2" s="305" t="s">
        <v>306</v>
      </c>
      <c r="H2" s="306" t="s">
        <v>66</v>
      </c>
      <c r="I2" s="306" t="s">
        <v>158</v>
      </c>
      <c r="J2" s="306" t="s">
        <v>117</v>
      </c>
      <c r="K2" s="306" t="s">
        <v>129</v>
      </c>
    </row>
    <row r="3" spans="1:11" ht="16" x14ac:dyDescent="0.45">
      <c r="A3" s="307" t="s">
        <v>68</v>
      </c>
      <c r="B3" s="312" t="s">
        <v>68</v>
      </c>
      <c r="C3" s="306"/>
      <c r="D3" s="305" t="s">
        <v>332</v>
      </c>
      <c r="E3" s="305">
        <v>20</v>
      </c>
      <c r="G3" s="305" t="s">
        <v>307</v>
      </c>
      <c r="H3" s="306" t="s">
        <v>68</v>
      </c>
      <c r="I3" s="306" t="s">
        <v>160</v>
      </c>
      <c r="J3" s="306" t="s">
        <v>120</v>
      </c>
      <c r="K3" s="306" t="s">
        <v>266</v>
      </c>
    </row>
    <row r="4" spans="1:11" ht="16" x14ac:dyDescent="0.45">
      <c r="A4" s="307" t="s">
        <v>70</v>
      </c>
      <c r="B4" s="315" t="s">
        <v>70</v>
      </c>
      <c r="C4" s="306"/>
      <c r="D4" s="305" t="s">
        <v>333</v>
      </c>
      <c r="E4" s="305">
        <v>21</v>
      </c>
      <c r="G4" s="305" t="s">
        <v>308</v>
      </c>
      <c r="H4" s="306" t="s">
        <v>70</v>
      </c>
      <c r="I4" s="306" t="s">
        <v>281</v>
      </c>
      <c r="J4" s="306" t="s">
        <v>123</v>
      </c>
      <c r="K4" s="306" t="s">
        <v>267</v>
      </c>
    </row>
    <row r="5" spans="1:11" ht="16" x14ac:dyDescent="0.45">
      <c r="A5" s="307" t="s">
        <v>72</v>
      </c>
      <c r="B5" s="312" t="s">
        <v>72</v>
      </c>
      <c r="C5" s="306"/>
      <c r="D5" s="305" t="s">
        <v>334</v>
      </c>
      <c r="E5" s="305">
        <v>20</v>
      </c>
      <c r="G5" s="305" t="s">
        <v>309</v>
      </c>
      <c r="H5" s="306" t="s">
        <v>72</v>
      </c>
      <c r="I5" s="306" t="s">
        <v>282</v>
      </c>
      <c r="J5" s="306" t="s">
        <v>126</v>
      </c>
      <c r="K5" s="306" t="s">
        <v>268</v>
      </c>
    </row>
    <row r="6" spans="1:11" ht="16" x14ac:dyDescent="0.45">
      <c r="A6" s="307" t="s">
        <v>74</v>
      </c>
      <c r="B6" s="312" t="s">
        <v>74</v>
      </c>
      <c r="C6" s="306"/>
      <c r="D6" s="305" t="s">
        <v>238</v>
      </c>
      <c r="E6" s="305">
        <v>21</v>
      </c>
      <c r="H6" s="306" t="s">
        <v>74</v>
      </c>
      <c r="I6" s="306" t="s">
        <v>283</v>
      </c>
      <c r="J6" s="306" t="s">
        <v>129</v>
      </c>
      <c r="K6" s="306" t="s">
        <v>269</v>
      </c>
    </row>
    <row r="7" spans="1:11" ht="16" x14ac:dyDescent="0.45">
      <c r="A7" s="307" t="s">
        <v>77</v>
      </c>
      <c r="B7" s="312" t="s">
        <v>77</v>
      </c>
      <c r="C7" s="306"/>
      <c r="D7" s="305" t="s">
        <v>239</v>
      </c>
      <c r="E7" s="305">
        <v>20</v>
      </c>
      <c r="H7" s="306" t="s">
        <v>77</v>
      </c>
      <c r="I7" s="306" t="s">
        <v>284</v>
      </c>
      <c r="J7" s="306" t="s">
        <v>266</v>
      </c>
      <c r="K7" s="306" t="s">
        <v>270</v>
      </c>
    </row>
    <row r="8" spans="1:11" ht="16" x14ac:dyDescent="0.45">
      <c r="A8" s="307" t="s">
        <v>291</v>
      </c>
      <c r="B8" s="313" t="s">
        <v>158</v>
      </c>
      <c r="C8" s="306"/>
      <c r="D8" s="305" t="s">
        <v>240</v>
      </c>
      <c r="E8" s="305">
        <v>22</v>
      </c>
      <c r="H8" s="306" t="s">
        <v>291</v>
      </c>
      <c r="I8" s="306" t="s">
        <v>285</v>
      </c>
      <c r="J8" s="306" t="s">
        <v>267</v>
      </c>
      <c r="K8" s="306" t="s">
        <v>271</v>
      </c>
    </row>
    <row r="9" spans="1:11" ht="16" x14ac:dyDescent="0.45">
      <c r="A9" s="307" t="s">
        <v>292</v>
      </c>
      <c r="B9" s="313" t="s">
        <v>160</v>
      </c>
      <c r="C9" s="306"/>
      <c r="D9" s="305" t="s">
        <v>241</v>
      </c>
      <c r="E9" s="305">
        <v>22</v>
      </c>
      <c r="H9" s="306" t="s">
        <v>292</v>
      </c>
      <c r="I9" s="306" t="s">
        <v>286</v>
      </c>
      <c r="J9" s="306" t="s">
        <v>268</v>
      </c>
      <c r="K9" s="306" t="s">
        <v>272</v>
      </c>
    </row>
    <row r="10" spans="1:11" ht="16" x14ac:dyDescent="0.45">
      <c r="A10" s="307" t="s">
        <v>293</v>
      </c>
      <c r="B10" s="314" t="s">
        <v>117</v>
      </c>
      <c r="C10" s="306"/>
      <c r="D10" s="305" t="s">
        <v>242</v>
      </c>
      <c r="E10" s="305">
        <v>21</v>
      </c>
      <c r="H10" s="306" t="s">
        <v>293</v>
      </c>
      <c r="I10" s="306" t="s">
        <v>287</v>
      </c>
      <c r="J10" s="306" t="s">
        <v>269</v>
      </c>
      <c r="K10" s="306" t="s">
        <v>273</v>
      </c>
    </row>
    <row r="11" spans="1:11" ht="16" x14ac:dyDescent="0.45">
      <c r="A11" s="307" t="s">
        <v>294</v>
      </c>
      <c r="B11" s="314" t="s">
        <v>120</v>
      </c>
      <c r="C11" s="306"/>
      <c r="D11" s="305" t="s">
        <v>243</v>
      </c>
      <c r="E11" s="305">
        <v>22</v>
      </c>
      <c r="H11" s="306" t="s">
        <v>294</v>
      </c>
      <c r="I11" s="306" t="s">
        <v>288</v>
      </c>
      <c r="J11" s="306" t="s">
        <v>134</v>
      </c>
      <c r="K11" s="306" t="s">
        <v>274</v>
      </c>
    </row>
    <row r="12" spans="1:11" ht="16" x14ac:dyDescent="0.45">
      <c r="A12" s="307" t="s">
        <v>81</v>
      </c>
      <c r="B12" s="316" t="s">
        <v>123</v>
      </c>
      <c r="C12" s="306"/>
      <c r="D12" s="305" t="s">
        <v>244</v>
      </c>
      <c r="E12" s="305">
        <v>21</v>
      </c>
      <c r="H12" s="306" t="s">
        <v>81</v>
      </c>
      <c r="I12" s="306" t="s">
        <v>289</v>
      </c>
      <c r="J12" s="306" t="s">
        <v>270</v>
      </c>
      <c r="K12" s="306" t="s">
        <v>275</v>
      </c>
    </row>
    <row r="13" spans="1:11" ht="16" x14ac:dyDescent="0.45">
      <c r="A13" s="307" t="s">
        <v>295</v>
      </c>
      <c r="B13" s="314" t="s">
        <v>126</v>
      </c>
      <c r="C13" s="306"/>
      <c r="D13" s="305" t="s">
        <v>245</v>
      </c>
      <c r="E13" s="305">
        <v>19</v>
      </c>
      <c r="H13" s="306" t="s">
        <v>295</v>
      </c>
      <c r="I13" s="306" t="s">
        <v>290</v>
      </c>
      <c r="J13" s="306" t="s">
        <v>271</v>
      </c>
      <c r="K13" s="306" t="s">
        <v>138</v>
      </c>
    </row>
    <row r="14" spans="1:11" ht="16" x14ac:dyDescent="0.45">
      <c r="A14" s="307" t="s">
        <v>296</v>
      </c>
      <c r="B14" s="314" t="s">
        <v>129</v>
      </c>
      <c r="C14" s="306"/>
      <c r="D14" s="305" t="s">
        <v>246</v>
      </c>
      <c r="E14" s="305">
        <v>22</v>
      </c>
      <c r="H14" s="306" t="s">
        <v>296</v>
      </c>
      <c r="I14" s="306" t="s">
        <v>164</v>
      </c>
      <c r="J14" s="306" t="s">
        <v>272</v>
      </c>
      <c r="K14" s="306" t="s">
        <v>140</v>
      </c>
    </row>
    <row r="15" spans="1:11" ht="16" x14ac:dyDescent="0.45">
      <c r="A15" s="307" t="s">
        <v>297</v>
      </c>
      <c r="C15" s="306"/>
      <c r="D15" s="305" t="s">
        <v>247</v>
      </c>
      <c r="E15" s="305">
        <v>20</v>
      </c>
      <c r="H15" s="306" t="s">
        <v>297</v>
      </c>
      <c r="I15" s="306" t="s">
        <v>165</v>
      </c>
      <c r="J15" s="306" t="s">
        <v>273</v>
      </c>
      <c r="K15" s="306" t="s">
        <v>141</v>
      </c>
    </row>
    <row r="16" spans="1:11" ht="16" x14ac:dyDescent="0.45">
      <c r="A16" s="307" t="s">
        <v>298</v>
      </c>
      <c r="C16" s="306"/>
      <c r="D16" s="305" t="s">
        <v>248</v>
      </c>
      <c r="E16" s="305">
        <v>22</v>
      </c>
      <c r="H16" s="306" t="s">
        <v>298</v>
      </c>
      <c r="I16" s="306" t="s">
        <v>167</v>
      </c>
      <c r="J16" s="306" t="s">
        <v>274</v>
      </c>
      <c r="K16" s="306" t="s">
        <v>143</v>
      </c>
    </row>
    <row r="17" spans="1:11" ht="16" x14ac:dyDescent="0.45">
      <c r="A17" s="307" t="s">
        <v>299</v>
      </c>
      <c r="C17" s="306"/>
      <c r="D17" s="305" t="s">
        <v>249</v>
      </c>
      <c r="E17" s="305">
        <v>20</v>
      </c>
      <c r="H17" s="306" t="s">
        <v>299</v>
      </c>
      <c r="I17" s="306" t="s">
        <v>169</v>
      </c>
      <c r="J17" s="306" t="s">
        <v>275</v>
      </c>
      <c r="K17" s="306" t="s">
        <v>146</v>
      </c>
    </row>
    <row r="18" spans="1:11" ht="16" x14ac:dyDescent="0.45">
      <c r="A18" s="307" t="s">
        <v>300</v>
      </c>
      <c r="C18" s="306"/>
      <c r="D18" s="305" t="s">
        <v>250</v>
      </c>
      <c r="E18" s="305">
        <v>19</v>
      </c>
      <c r="H18" s="306" t="s">
        <v>300</v>
      </c>
      <c r="I18" s="306" t="s">
        <v>171</v>
      </c>
      <c r="J18" s="306" t="s">
        <v>136</v>
      </c>
      <c r="K18" s="306" t="s">
        <v>147</v>
      </c>
    </row>
    <row r="19" spans="1:11" ht="16" x14ac:dyDescent="0.45">
      <c r="A19" s="307" t="s">
        <v>83</v>
      </c>
      <c r="C19" s="306"/>
      <c r="D19" s="305" t="s">
        <v>251</v>
      </c>
      <c r="E19" s="305">
        <v>22</v>
      </c>
      <c r="H19" s="306" t="s">
        <v>83</v>
      </c>
      <c r="I19" s="306" t="s">
        <v>173</v>
      </c>
      <c r="J19" s="306" t="s">
        <v>138</v>
      </c>
      <c r="K19" s="306" t="s">
        <v>276</v>
      </c>
    </row>
    <row r="20" spans="1:11" ht="16" x14ac:dyDescent="0.45">
      <c r="A20" s="307" t="s">
        <v>85</v>
      </c>
      <c r="C20" s="306"/>
      <c r="D20" s="305" t="s">
        <v>252</v>
      </c>
      <c r="E20" s="305">
        <v>22</v>
      </c>
      <c r="H20" s="306" t="s">
        <v>85</v>
      </c>
      <c r="I20" s="306" t="s">
        <v>176</v>
      </c>
      <c r="J20" s="306" t="s">
        <v>140</v>
      </c>
      <c r="K20" s="306" t="s">
        <v>277</v>
      </c>
    </row>
    <row r="21" spans="1:11" ht="16" x14ac:dyDescent="0.45">
      <c r="A21" s="307" t="s">
        <v>87</v>
      </c>
      <c r="D21" s="305" t="s">
        <v>253</v>
      </c>
      <c r="E21" s="305">
        <v>21</v>
      </c>
      <c r="H21" s="306" t="s">
        <v>87</v>
      </c>
      <c r="I21" s="306" t="s">
        <v>178</v>
      </c>
      <c r="J21" s="306" t="s">
        <v>141</v>
      </c>
      <c r="K21" s="306" t="s">
        <v>278</v>
      </c>
    </row>
    <row r="22" spans="1:11" ht="16" x14ac:dyDescent="0.45">
      <c r="A22" s="307" t="s">
        <v>88</v>
      </c>
      <c r="D22" s="305" t="s">
        <v>254</v>
      </c>
      <c r="E22" s="305">
        <v>21</v>
      </c>
      <c r="H22" s="306" t="s">
        <v>88</v>
      </c>
      <c r="I22" s="306" t="s">
        <v>180</v>
      </c>
      <c r="J22" s="306" t="s">
        <v>143</v>
      </c>
      <c r="K22" s="306" t="s">
        <v>279</v>
      </c>
    </row>
    <row r="23" spans="1:11" ht="16" x14ac:dyDescent="0.45">
      <c r="A23" s="307" t="s">
        <v>91</v>
      </c>
      <c r="D23" s="305" t="s">
        <v>255</v>
      </c>
      <c r="E23" s="305">
        <v>21</v>
      </c>
      <c r="H23" s="306" t="s">
        <v>91</v>
      </c>
      <c r="I23" s="306" t="s">
        <v>183</v>
      </c>
      <c r="J23" s="306" t="s">
        <v>146</v>
      </c>
      <c r="K23" s="306" t="s">
        <v>280</v>
      </c>
    </row>
    <row r="24" spans="1:11" ht="16" x14ac:dyDescent="0.45">
      <c r="A24" s="307" t="s">
        <v>94</v>
      </c>
      <c r="D24" s="305" t="s">
        <v>256</v>
      </c>
      <c r="E24" s="305">
        <v>20</v>
      </c>
      <c r="H24" s="306" t="s">
        <v>94</v>
      </c>
      <c r="J24" s="306" t="s">
        <v>147</v>
      </c>
      <c r="K24" s="306" t="s">
        <v>150</v>
      </c>
    </row>
    <row r="25" spans="1:11" ht="16" x14ac:dyDescent="0.45">
      <c r="A25" s="307" t="s">
        <v>96</v>
      </c>
      <c r="D25" s="305" t="s">
        <v>257</v>
      </c>
      <c r="E25" s="305">
        <v>21</v>
      </c>
      <c r="H25" s="306" t="s">
        <v>96</v>
      </c>
      <c r="J25" s="306" t="s">
        <v>276</v>
      </c>
      <c r="K25" s="306" t="s">
        <v>152</v>
      </c>
    </row>
    <row r="26" spans="1:11" ht="16" x14ac:dyDescent="0.45">
      <c r="A26" s="307" t="s">
        <v>99</v>
      </c>
      <c r="D26" s="305" t="s">
        <v>258</v>
      </c>
      <c r="E26" s="305">
        <v>20</v>
      </c>
      <c r="H26" s="306" t="s">
        <v>99</v>
      </c>
      <c r="J26" s="306" t="s">
        <v>277</v>
      </c>
      <c r="K26" s="306" t="s">
        <v>154</v>
      </c>
    </row>
    <row r="27" spans="1:11" ht="16" x14ac:dyDescent="0.45">
      <c r="A27" s="307" t="s">
        <v>102</v>
      </c>
      <c r="D27" s="305" t="s">
        <v>259</v>
      </c>
      <c r="E27" s="305">
        <v>20</v>
      </c>
      <c r="H27" s="306" t="s">
        <v>102</v>
      </c>
      <c r="J27" s="306" t="s">
        <v>278</v>
      </c>
      <c r="K27" s="306" t="s">
        <v>157</v>
      </c>
    </row>
    <row r="28" spans="1:11" ht="16" x14ac:dyDescent="0.45">
      <c r="A28" s="307" t="s">
        <v>105</v>
      </c>
      <c r="D28" s="305" t="s">
        <v>260</v>
      </c>
      <c r="E28" s="305">
        <v>23</v>
      </c>
      <c r="H28" s="306" t="s">
        <v>105</v>
      </c>
      <c r="J28" s="306" t="s">
        <v>279</v>
      </c>
    </row>
    <row r="29" spans="1:11" ht="16" x14ac:dyDescent="0.45">
      <c r="A29" s="307" t="s">
        <v>108</v>
      </c>
      <c r="D29" s="305" t="s">
        <v>261</v>
      </c>
      <c r="E29" s="305">
        <v>20</v>
      </c>
      <c r="H29" s="306" t="s">
        <v>108</v>
      </c>
      <c r="J29" s="306" t="s">
        <v>280</v>
      </c>
    </row>
    <row r="30" spans="1:11" ht="16" x14ac:dyDescent="0.45">
      <c r="A30" s="307" t="s">
        <v>301</v>
      </c>
      <c r="D30" s="305" t="s">
        <v>262</v>
      </c>
      <c r="E30" s="305">
        <v>21</v>
      </c>
      <c r="H30" s="306" t="s">
        <v>301</v>
      </c>
      <c r="J30" s="306" t="s">
        <v>150</v>
      </c>
    </row>
    <row r="31" spans="1:11" ht="16" x14ac:dyDescent="0.45">
      <c r="A31" s="307" t="s">
        <v>302</v>
      </c>
      <c r="D31" s="305" t="s">
        <v>263</v>
      </c>
      <c r="E31" s="305">
        <v>22</v>
      </c>
      <c r="H31" s="306" t="s">
        <v>302</v>
      </c>
      <c r="J31" s="306" t="s">
        <v>152</v>
      </c>
    </row>
    <row r="32" spans="1:11" ht="16" x14ac:dyDescent="0.45">
      <c r="A32" s="307" t="s">
        <v>303</v>
      </c>
      <c r="D32" s="305" t="s">
        <v>264</v>
      </c>
      <c r="E32" s="305">
        <v>20</v>
      </c>
      <c r="H32" s="306" t="s">
        <v>303</v>
      </c>
      <c r="J32" s="306" t="s">
        <v>154</v>
      </c>
    </row>
    <row r="33" spans="1:10" ht="16" x14ac:dyDescent="0.45">
      <c r="A33" s="307" t="s">
        <v>304</v>
      </c>
      <c r="D33" s="305" t="s">
        <v>265</v>
      </c>
      <c r="E33" s="305">
        <v>22</v>
      </c>
      <c r="H33" s="306" t="s">
        <v>304</v>
      </c>
      <c r="J33" s="306" t="s">
        <v>157</v>
      </c>
    </row>
    <row r="34" spans="1:10" ht="16" x14ac:dyDescent="0.45">
      <c r="A34" s="307" t="s">
        <v>305</v>
      </c>
      <c r="D34" s="305" t="s">
        <v>327</v>
      </c>
      <c r="E34" s="305">
        <v>21</v>
      </c>
      <c r="H34" s="306" t="s">
        <v>305</v>
      </c>
    </row>
    <row r="35" spans="1:10" ht="16" x14ac:dyDescent="0.45">
      <c r="A35" s="307" t="s">
        <v>112</v>
      </c>
      <c r="D35" s="305" t="s">
        <v>328</v>
      </c>
      <c r="E35" s="305">
        <v>20</v>
      </c>
      <c r="H35" s="306" t="s">
        <v>112</v>
      </c>
    </row>
    <row r="36" spans="1:10" ht="16" x14ac:dyDescent="0.45">
      <c r="A36" s="307" t="s">
        <v>114</v>
      </c>
      <c r="D36" s="305" t="s">
        <v>329</v>
      </c>
      <c r="E36" s="305">
        <v>21</v>
      </c>
      <c r="H36" s="306" t="s">
        <v>114</v>
      </c>
    </row>
    <row r="37" spans="1:10" ht="16" x14ac:dyDescent="0.45">
      <c r="A37" s="307" t="s">
        <v>115</v>
      </c>
      <c r="D37" s="305" t="s">
        <v>330</v>
      </c>
      <c r="E37" s="305">
        <v>22</v>
      </c>
      <c r="H37" s="306" t="s">
        <v>115</v>
      </c>
    </row>
    <row r="38" spans="1:10" ht="16" x14ac:dyDescent="0.45">
      <c r="A38" s="307" t="s">
        <v>116</v>
      </c>
      <c r="D38" s="305" t="s">
        <v>337</v>
      </c>
      <c r="E38" s="305">
        <v>21</v>
      </c>
      <c r="H38" s="306" t="s">
        <v>116</v>
      </c>
    </row>
    <row r="39" spans="1:10" ht="16" x14ac:dyDescent="0.45">
      <c r="A39" s="308" t="s">
        <v>158</v>
      </c>
      <c r="D39" s="305" t="s">
        <v>338</v>
      </c>
      <c r="E39" s="305">
        <v>20</v>
      </c>
      <c r="H39" s="306"/>
    </row>
    <row r="40" spans="1:10" ht="16" x14ac:dyDescent="0.35">
      <c r="A40" s="308" t="s">
        <v>160</v>
      </c>
      <c r="D40" s="305" t="s">
        <v>339</v>
      </c>
      <c r="E40" s="305">
        <v>23</v>
      </c>
    </row>
    <row r="41" spans="1:10" ht="16" x14ac:dyDescent="0.35">
      <c r="A41" s="308" t="s">
        <v>281</v>
      </c>
      <c r="D41" s="305" t="s">
        <v>340</v>
      </c>
      <c r="E41" s="305">
        <v>19</v>
      </c>
    </row>
    <row r="42" spans="1:10" ht="16" x14ac:dyDescent="0.35">
      <c r="A42" s="308" t="s">
        <v>282</v>
      </c>
      <c r="D42" s="305" t="s">
        <v>341</v>
      </c>
      <c r="E42" s="305">
        <v>22</v>
      </c>
    </row>
    <row r="43" spans="1:10" ht="16" x14ac:dyDescent="0.35">
      <c r="A43" s="308" t="s">
        <v>283</v>
      </c>
      <c r="D43" s="305" t="s">
        <v>342</v>
      </c>
      <c r="E43" s="305">
        <v>22</v>
      </c>
    </row>
    <row r="44" spans="1:10" ht="16" x14ac:dyDescent="0.35">
      <c r="A44" s="308" t="s">
        <v>284</v>
      </c>
      <c r="D44" s="305" t="s">
        <v>343</v>
      </c>
      <c r="E44" s="305">
        <v>19</v>
      </c>
    </row>
    <row r="45" spans="1:10" ht="16" x14ac:dyDescent="0.35">
      <c r="A45" s="308" t="s">
        <v>285</v>
      </c>
      <c r="D45" s="305" t="s">
        <v>344</v>
      </c>
      <c r="E45" s="305">
        <v>23</v>
      </c>
    </row>
    <row r="46" spans="1:10" ht="16" x14ac:dyDescent="0.35">
      <c r="A46" s="308" t="s">
        <v>286</v>
      </c>
    </row>
    <row r="47" spans="1:10" ht="16" x14ac:dyDescent="0.35">
      <c r="A47" s="308" t="s">
        <v>287</v>
      </c>
    </row>
    <row r="48" spans="1:10" ht="16" x14ac:dyDescent="0.35">
      <c r="A48" s="308" t="s">
        <v>288</v>
      </c>
    </row>
    <row r="49" spans="1:1" ht="16" x14ac:dyDescent="0.35">
      <c r="A49" s="308" t="s">
        <v>289</v>
      </c>
    </row>
    <row r="50" spans="1:1" ht="16" x14ac:dyDescent="0.35">
      <c r="A50" s="308" t="s">
        <v>290</v>
      </c>
    </row>
    <row r="51" spans="1:1" ht="16" x14ac:dyDescent="0.35">
      <c r="A51" s="308" t="s">
        <v>164</v>
      </c>
    </row>
    <row r="52" spans="1:1" ht="16" x14ac:dyDescent="0.35">
      <c r="A52" s="308" t="s">
        <v>165</v>
      </c>
    </row>
    <row r="53" spans="1:1" ht="16" x14ac:dyDescent="0.35">
      <c r="A53" s="308" t="s">
        <v>167</v>
      </c>
    </row>
    <row r="54" spans="1:1" ht="16" x14ac:dyDescent="0.35">
      <c r="A54" s="308" t="s">
        <v>169</v>
      </c>
    </row>
    <row r="55" spans="1:1" ht="16" x14ac:dyDescent="0.35">
      <c r="A55" s="308" t="s">
        <v>171</v>
      </c>
    </row>
    <row r="56" spans="1:1" ht="16" x14ac:dyDescent="0.35">
      <c r="A56" s="308" t="s">
        <v>173</v>
      </c>
    </row>
    <row r="57" spans="1:1" ht="16" x14ac:dyDescent="0.35">
      <c r="A57" s="308" t="s">
        <v>176</v>
      </c>
    </row>
    <row r="58" spans="1:1" ht="16" x14ac:dyDescent="0.35">
      <c r="A58" s="308" t="s">
        <v>178</v>
      </c>
    </row>
    <row r="59" spans="1:1" ht="16" x14ac:dyDescent="0.35">
      <c r="A59" s="308" t="s">
        <v>180</v>
      </c>
    </row>
    <row r="60" spans="1:1" ht="16" x14ac:dyDescent="0.35">
      <c r="A60" s="308" t="s">
        <v>183</v>
      </c>
    </row>
    <row r="61" spans="1:1" ht="16" x14ac:dyDescent="0.35">
      <c r="A61" s="309" t="s">
        <v>117</v>
      </c>
    </row>
    <row r="62" spans="1:1" ht="16" x14ac:dyDescent="0.35">
      <c r="A62" s="309" t="s">
        <v>120</v>
      </c>
    </row>
    <row r="63" spans="1:1" ht="16" x14ac:dyDescent="0.35">
      <c r="A63" s="309" t="s">
        <v>123</v>
      </c>
    </row>
    <row r="64" spans="1:1" ht="16" x14ac:dyDescent="0.35">
      <c r="A64" s="309" t="s">
        <v>126</v>
      </c>
    </row>
    <row r="65" spans="1:1" ht="16" x14ac:dyDescent="0.35">
      <c r="A65" s="309" t="s">
        <v>129</v>
      </c>
    </row>
    <row r="66" spans="1:1" ht="16" x14ac:dyDescent="0.35">
      <c r="A66" s="309" t="s">
        <v>266</v>
      </c>
    </row>
    <row r="67" spans="1:1" ht="16" x14ac:dyDescent="0.35">
      <c r="A67" s="309" t="s">
        <v>267</v>
      </c>
    </row>
    <row r="68" spans="1:1" ht="16" x14ac:dyDescent="0.35">
      <c r="A68" s="309" t="s">
        <v>268</v>
      </c>
    </row>
    <row r="69" spans="1:1" ht="16" x14ac:dyDescent="0.35">
      <c r="A69" s="309" t="s">
        <v>269</v>
      </c>
    </row>
    <row r="70" spans="1:1" ht="16" x14ac:dyDescent="0.35">
      <c r="A70" s="309" t="s">
        <v>134</v>
      </c>
    </row>
    <row r="71" spans="1:1" ht="16" x14ac:dyDescent="0.35">
      <c r="A71" s="309" t="s">
        <v>270</v>
      </c>
    </row>
    <row r="72" spans="1:1" ht="16" x14ac:dyDescent="0.35">
      <c r="A72" s="309" t="s">
        <v>271</v>
      </c>
    </row>
    <row r="73" spans="1:1" ht="16" x14ac:dyDescent="0.35">
      <c r="A73" s="309" t="s">
        <v>272</v>
      </c>
    </row>
    <row r="74" spans="1:1" ht="16" x14ac:dyDescent="0.35">
      <c r="A74" s="309" t="s">
        <v>273</v>
      </c>
    </row>
    <row r="75" spans="1:1" ht="16" x14ac:dyDescent="0.35">
      <c r="A75" s="309" t="s">
        <v>274</v>
      </c>
    </row>
    <row r="76" spans="1:1" ht="16" x14ac:dyDescent="0.35">
      <c r="A76" s="309" t="s">
        <v>275</v>
      </c>
    </row>
    <row r="77" spans="1:1" ht="16" x14ac:dyDescent="0.35">
      <c r="A77" s="309" t="s">
        <v>136</v>
      </c>
    </row>
    <row r="78" spans="1:1" ht="16" x14ac:dyDescent="0.35">
      <c r="A78" s="309" t="s">
        <v>138</v>
      </c>
    </row>
    <row r="79" spans="1:1" ht="16" x14ac:dyDescent="0.35">
      <c r="A79" s="309" t="s">
        <v>140</v>
      </c>
    </row>
    <row r="80" spans="1:1" ht="16" x14ac:dyDescent="0.35">
      <c r="A80" s="309" t="s">
        <v>141</v>
      </c>
    </row>
    <row r="81" spans="1:1" ht="16" x14ac:dyDescent="0.35">
      <c r="A81" s="309" t="s">
        <v>143</v>
      </c>
    </row>
    <row r="82" spans="1:1" ht="16" x14ac:dyDescent="0.35">
      <c r="A82" s="309" t="s">
        <v>146</v>
      </c>
    </row>
    <row r="83" spans="1:1" ht="16" x14ac:dyDescent="0.35">
      <c r="A83" s="309" t="s">
        <v>147</v>
      </c>
    </row>
    <row r="84" spans="1:1" ht="16" x14ac:dyDescent="0.35">
      <c r="A84" s="309" t="s">
        <v>276</v>
      </c>
    </row>
    <row r="85" spans="1:1" ht="16" x14ac:dyDescent="0.35">
      <c r="A85" s="309" t="s">
        <v>277</v>
      </c>
    </row>
    <row r="86" spans="1:1" ht="16" x14ac:dyDescent="0.35">
      <c r="A86" s="309" t="s">
        <v>278</v>
      </c>
    </row>
    <row r="87" spans="1:1" ht="16" x14ac:dyDescent="0.35">
      <c r="A87" s="309" t="s">
        <v>279</v>
      </c>
    </row>
    <row r="88" spans="1:1" ht="16" x14ac:dyDescent="0.35">
      <c r="A88" s="309" t="s">
        <v>280</v>
      </c>
    </row>
    <row r="89" spans="1:1" ht="16" x14ac:dyDescent="0.35">
      <c r="A89" s="309" t="s">
        <v>150</v>
      </c>
    </row>
    <row r="90" spans="1:1" ht="16" x14ac:dyDescent="0.35">
      <c r="A90" s="309" t="s">
        <v>152</v>
      </c>
    </row>
    <row r="91" spans="1:1" ht="16" x14ac:dyDescent="0.35">
      <c r="A91" s="309" t="s">
        <v>154</v>
      </c>
    </row>
    <row r="92" spans="1:1" ht="16" x14ac:dyDescent="0.35">
      <c r="A92" s="309" t="s">
        <v>157</v>
      </c>
    </row>
    <row r="93" spans="1:1" ht="16" x14ac:dyDescent="0.35">
      <c r="A93" s="310" t="s">
        <v>129</v>
      </c>
    </row>
    <row r="94" spans="1:1" ht="16" x14ac:dyDescent="0.35">
      <c r="A94" s="310" t="s">
        <v>266</v>
      </c>
    </row>
    <row r="95" spans="1:1" ht="16" x14ac:dyDescent="0.35">
      <c r="A95" s="310" t="s">
        <v>267</v>
      </c>
    </row>
    <row r="96" spans="1:1" ht="16" x14ac:dyDescent="0.35">
      <c r="A96" s="310" t="s">
        <v>268</v>
      </c>
    </row>
    <row r="97" spans="1:1" ht="16" x14ac:dyDescent="0.35">
      <c r="A97" s="310" t="s">
        <v>269</v>
      </c>
    </row>
    <row r="98" spans="1:1" ht="16" x14ac:dyDescent="0.35">
      <c r="A98" s="310" t="s">
        <v>270</v>
      </c>
    </row>
    <row r="99" spans="1:1" ht="16" x14ac:dyDescent="0.35">
      <c r="A99" s="310" t="s">
        <v>271</v>
      </c>
    </row>
    <row r="100" spans="1:1" ht="16" x14ac:dyDescent="0.35">
      <c r="A100" s="310" t="s">
        <v>272</v>
      </c>
    </row>
    <row r="101" spans="1:1" ht="16" x14ac:dyDescent="0.35">
      <c r="A101" s="310" t="s">
        <v>273</v>
      </c>
    </row>
    <row r="102" spans="1:1" ht="16" x14ac:dyDescent="0.35">
      <c r="A102" s="310" t="s">
        <v>274</v>
      </c>
    </row>
    <row r="103" spans="1:1" ht="16" x14ac:dyDescent="0.35">
      <c r="A103" s="310" t="s">
        <v>275</v>
      </c>
    </row>
    <row r="104" spans="1:1" ht="16" x14ac:dyDescent="0.35">
      <c r="A104" s="310" t="s">
        <v>138</v>
      </c>
    </row>
    <row r="105" spans="1:1" ht="16" x14ac:dyDescent="0.35">
      <c r="A105" s="310" t="s">
        <v>140</v>
      </c>
    </row>
    <row r="106" spans="1:1" ht="16" x14ac:dyDescent="0.35">
      <c r="A106" s="310" t="s">
        <v>141</v>
      </c>
    </row>
    <row r="107" spans="1:1" ht="16" x14ac:dyDescent="0.35">
      <c r="A107" s="310" t="s">
        <v>143</v>
      </c>
    </row>
    <row r="108" spans="1:1" ht="16" x14ac:dyDescent="0.35">
      <c r="A108" s="310" t="s">
        <v>146</v>
      </c>
    </row>
    <row r="109" spans="1:1" ht="16" x14ac:dyDescent="0.35">
      <c r="A109" s="310" t="s">
        <v>147</v>
      </c>
    </row>
    <row r="110" spans="1:1" ht="16" x14ac:dyDescent="0.35">
      <c r="A110" s="310" t="s">
        <v>276</v>
      </c>
    </row>
    <row r="111" spans="1:1" ht="16" x14ac:dyDescent="0.35">
      <c r="A111" s="310" t="s">
        <v>277</v>
      </c>
    </row>
    <row r="112" spans="1:1" ht="16" x14ac:dyDescent="0.35">
      <c r="A112" s="310" t="s">
        <v>278</v>
      </c>
    </row>
    <row r="113" spans="1:1" ht="16" x14ac:dyDescent="0.35">
      <c r="A113" s="310" t="s">
        <v>279</v>
      </c>
    </row>
    <row r="114" spans="1:1" ht="16" x14ac:dyDescent="0.35">
      <c r="A114" s="310" t="s">
        <v>280</v>
      </c>
    </row>
    <row r="115" spans="1:1" ht="16" x14ac:dyDescent="0.35">
      <c r="A115" s="310" t="s">
        <v>150</v>
      </c>
    </row>
    <row r="116" spans="1:1" ht="16" x14ac:dyDescent="0.35">
      <c r="A116" s="310" t="s">
        <v>152</v>
      </c>
    </row>
    <row r="117" spans="1:1" ht="16" x14ac:dyDescent="0.35">
      <c r="A117" s="310" t="s">
        <v>154</v>
      </c>
    </row>
    <row r="118" spans="1:1" ht="16" x14ac:dyDescent="0.35">
      <c r="A118" s="310" t="s">
        <v>157</v>
      </c>
    </row>
  </sheetData>
  <sheetProtection password="C7A0" sheet="1" objects="1" scenarios="1" autoFilter="0"/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11"/>
  <sheetViews>
    <sheetView workbookViewId="0">
      <selection activeCell="P13" sqref="P13"/>
    </sheetView>
  </sheetViews>
  <sheetFormatPr defaultRowHeight="14.5" x14ac:dyDescent="0.35"/>
  <cols>
    <col min="1" max="1" width="38.26953125" bestFit="1" customWidth="1"/>
  </cols>
  <sheetData>
    <row r="1" spans="1:8" x14ac:dyDescent="0.35">
      <c r="A1" t="s">
        <v>60</v>
      </c>
    </row>
    <row r="2" spans="1:8" x14ac:dyDescent="0.35">
      <c r="A2" t="s">
        <v>62</v>
      </c>
    </row>
    <row r="3" spans="1:8" x14ac:dyDescent="0.35">
      <c r="A3" t="s">
        <v>63</v>
      </c>
    </row>
    <row r="4" spans="1:8" x14ac:dyDescent="0.35">
      <c r="A4" t="s">
        <v>64</v>
      </c>
    </row>
    <row r="5" spans="1:8" x14ac:dyDescent="0.35">
      <c r="A5" t="s">
        <v>65</v>
      </c>
    </row>
    <row r="7" spans="1:8" x14ac:dyDescent="0.35">
      <c r="H7" s="40"/>
    </row>
    <row r="8" spans="1:8" x14ac:dyDescent="0.35">
      <c r="H8" s="40"/>
    </row>
    <row r="9" spans="1:8" x14ac:dyDescent="0.35">
      <c r="H9" s="40"/>
    </row>
    <row r="10" spans="1:8" x14ac:dyDescent="0.35">
      <c r="H10" s="40"/>
    </row>
    <row r="11" spans="1:8" x14ac:dyDescent="0.35">
      <c r="H11" s="40"/>
    </row>
  </sheetData>
  <sheetProtection algorithmName="SHA-512" hashValue="Yz5dl/cFcdj7VPM/AJyB8b7fUSK3ZE5p56tAp5zX3QLLyVXQ5q0QEsaQJAN5oTYAV1sC86Nrx3bfx2scTYA9GA==" saltValue="Sj0F9kwJ2K1Uk1UHrauReg==" spinCount="100000" sheet="1" objects="1" scenarios="1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1"/>
  <sheetViews>
    <sheetView zoomScaleNormal="100" workbookViewId="0">
      <selection activeCell="B2" sqref="B2:F2"/>
    </sheetView>
  </sheetViews>
  <sheetFormatPr defaultColWidth="9.1796875" defaultRowHeight="16" x14ac:dyDescent="0.45"/>
  <cols>
    <col min="1" max="1" width="2.453125" style="71" customWidth="1"/>
    <col min="2" max="2" width="7.453125" style="261" customWidth="1"/>
    <col min="3" max="3" width="10.81640625" style="69" customWidth="1"/>
    <col min="4" max="4" width="47.1796875" style="69" customWidth="1"/>
    <col min="5" max="5" width="15.81640625" style="69" customWidth="1"/>
    <col min="6" max="6" width="59.453125" style="292" customWidth="1"/>
    <col min="7" max="7" width="59.26953125" style="73" customWidth="1"/>
    <col min="8" max="9" width="59.26953125" style="71" customWidth="1"/>
    <col min="10" max="16384" width="9.1796875" style="71"/>
  </cols>
  <sheetData>
    <row r="1" spans="2:7" ht="16.5" thickBot="1" x14ac:dyDescent="0.5">
      <c r="B1" s="291"/>
      <c r="D1" s="291"/>
    </row>
    <row r="2" spans="2:7" s="44" customFormat="1" ht="40.5" customHeight="1" thickBot="1" x14ac:dyDescent="0.5">
      <c r="B2" s="416" t="s">
        <v>7</v>
      </c>
      <c r="C2" s="417"/>
      <c r="D2" s="417"/>
      <c r="E2" s="417"/>
      <c r="F2" s="418"/>
      <c r="G2" s="73"/>
    </row>
    <row r="3" spans="2:7" s="42" customFormat="1" ht="36" customHeight="1" thickBot="1" x14ac:dyDescent="0.5">
      <c r="B3" s="299" t="s">
        <v>20</v>
      </c>
      <c r="C3" s="300" t="s">
        <v>22</v>
      </c>
      <c r="D3" s="301" t="s">
        <v>21</v>
      </c>
      <c r="E3" s="301" t="s">
        <v>23</v>
      </c>
      <c r="F3" s="293"/>
      <c r="G3" s="73"/>
    </row>
    <row r="4" spans="2:7" s="42" customFormat="1" ht="30.75" customHeight="1" x14ac:dyDescent="0.45">
      <c r="B4" s="413" t="s">
        <v>13</v>
      </c>
      <c r="C4" s="296">
        <v>54000</v>
      </c>
      <c r="D4" s="302" t="s">
        <v>12</v>
      </c>
      <c r="E4" s="318">
        <f>SŠ!M53+VOŠ!M31+DM!N43+Internát!N43</f>
        <v>0</v>
      </c>
      <c r="F4" s="407" t="s">
        <v>326</v>
      </c>
      <c r="G4" s="73"/>
    </row>
    <row r="5" spans="2:7" s="42" customFormat="1" ht="30.75" customHeight="1" x14ac:dyDescent="0.45">
      <c r="B5" s="414"/>
      <c r="C5" s="51">
        <v>50501</v>
      </c>
      <c r="D5" s="262" t="s">
        <v>0</v>
      </c>
      <c r="E5" s="319">
        <f>SŠ!N53+VOŠ!N31+DM!O43+Internát!O43</f>
        <v>0</v>
      </c>
      <c r="F5" s="408"/>
      <c r="G5" s="73"/>
    </row>
    <row r="6" spans="2:7" s="42" customFormat="1" ht="30.75" customHeight="1" x14ac:dyDescent="0.45">
      <c r="B6" s="414"/>
      <c r="C6" s="51">
        <v>52601</v>
      </c>
      <c r="D6" s="262" t="s">
        <v>1</v>
      </c>
      <c r="E6" s="319">
        <f>SŠ!O53+VOŠ!O31+DM!P43+Internát!P43</f>
        <v>0</v>
      </c>
      <c r="F6" s="408"/>
      <c r="G6" s="73"/>
    </row>
    <row r="7" spans="2:7" s="42" customFormat="1" ht="30.75" customHeight="1" x14ac:dyDescent="0.45">
      <c r="B7" s="414"/>
      <c r="C7" s="51">
        <v>52106</v>
      </c>
      <c r="D7" s="262" t="s">
        <v>52</v>
      </c>
      <c r="E7" s="319">
        <f>SŠ!P53+VOŠ!P31+DM!Q43+Internát!Q43</f>
        <v>0</v>
      </c>
      <c r="F7" s="408"/>
      <c r="G7" s="73"/>
    </row>
    <row r="8" spans="2:7" s="42" customFormat="1" ht="30.75" customHeight="1" x14ac:dyDescent="0.45">
      <c r="B8" s="414"/>
      <c r="C8" s="51">
        <v>51212</v>
      </c>
      <c r="D8" s="263" t="s">
        <v>53</v>
      </c>
      <c r="E8" s="320">
        <f>SŠ!Q53+VOŠ!Q31+DM!R43+Internát!R43</f>
        <v>0</v>
      </c>
      <c r="F8" s="408"/>
      <c r="G8" s="73"/>
    </row>
    <row r="9" spans="2:7" s="42" customFormat="1" ht="30.75" customHeight="1" thickBot="1" x14ac:dyDescent="0.5">
      <c r="B9" s="415"/>
      <c r="C9" s="52">
        <v>51017</v>
      </c>
      <c r="D9" s="303" t="s">
        <v>54</v>
      </c>
      <c r="E9" s="321">
        <f>SŠ!R53+VOŠ!R31+DM!S43+Internát!S43</f>
        <v>0</v>
      </c>
      <c r="F9" s="409"/>
      <c r="G9" s="73"/>
    </row>
    <row r="10" spans="2:7" s="42" customFormat="1" ht="43.5" customHeight="1" x14ac:dyDescent="0.45">
      <c r="B10" s="413" t="s">
        <v>14</v>
      </c>
      <c r="C10" s="296">
        <v>51010</v>
      </c>
      <c r="D10" s="421" t="s">
        <v>3</v>
      </c>
      <c r="E10" s="422"/>
      <c r="F10" s="297" t="s">
        <v>319</v>
      </c>
      <c r="G10" s="73"/>
    </row>
    <row r="11" spans="2:7" s="42" customFormat="1" ht="30.75" customHeight="1" x14ac:dyDescent="0.45">
      <c r="B11" s="414"/>
      <c r="C11" s="51">
        <v>51610</v>
      </c>
      <c r="D11" s="423" t="s">
        <v>16</v>
      </c>
      <c r="E11" s="424"/>
      <c r="F11" s="410" t="s">
        <v>231</v>
      </c>
      <c r="G11" s="73"/>
    </row>
    <row r="12" spans="2:7" s="42" customFormat="1" ht="30.75" customHeight="1" x14ac:dyDescent="0.45">
      <c r="B12" s="414"/>
      <c r="C12" s="51">
        <v>51710</v>
      </c>
      <c r="D12" s="423" t="s">
        <v>17</v>
      </c>
      <c r="E12" s="424"/>
      <c r="F12" s="411"/>
      <c r="G12" s="73"/>
    </row>
    <row r="13" spans="2:7" s="42" customFormat="1" ht="30.75" customHeight="1" x14ac:dyDescent="0.45">
      <c r="B13" s="414"/>
      <c r="C13" s="51">
        <v>51510</v>
      </c>
      <c r="D13" s="423" t="s">
        <v>18</v>
      </c>
      <c r="E13" s="424"/>
      <c r="F13" s="412"/>
      <c r="G13" s="73"/>
    </row>
    <row r="14" spans="2:7" s="42" customFormat="1" ht="30.75" customHeight="1" thickBot="1" x14ac:dyDescent="0.5">
      <c r="B14" s="415"/>
      <c r="C14" s="52">
        <v>52510</v>
      </c>
      <c r="D14" s="425" t="s">
        <v>4</v>
      </c>
      <c r="E14" s="426"/>
      <c r="F14" s="298" t="s">
        <v>232</v>
      </c>
      <c r="G14" s="73"/>
    </row>
    <row r="15" spans="2:7" s="42" customFormat="1" ht="30.75" customHeight="1" thickBot="1" x14ac:dyDescent="0.5">
      <c r="B15" s="294" t="s">
        <v>15</v>
      </c>
      <c r="C15" s="295">
        <v>60000</v>
      </c>
      <c r="D15" s="427" t="s">
        <v>2</v>
      </c>
      <c r="E15" s="428"/>
      <c r="F15" s="290" t="s">
        <v>230</v>
      </c>
      <c r="G15" s="73"/>
    </row>
    <row r="16" spans="2:7" s="45" customFormat="1" ht="10.5" customHeight="1" x14ac:dyDescent="0.45">
      <c r="B16" s="253"/>
      <c r="C16" s="260"/>
      <c r="D16" s="254"/>
      <c r="E16" s="260"/>
      <c r="F16" s="255"/>
      <c r="G16" s="73"/>
    </row>
    <row r="17" spans="2:7" s="69" customFormat="1" ht="16.5" customHeight="1" x14ac:dyDescent="0.45">
      <c r="B17" s="70" t="s">
        <v>5</v>
      </c>
      <c r="C17" s="71"/>
      <c r="D17" s="71"/>
      <c r="E17" s="71"/>
      <c r="F17" s="72"/>
      <c r="G17" s="73"/>
    </row>
    <row r="18" spans="2:7" s="47" customFormat="1" ht="61.5" customHeight="1" x14ac:dyDescent="0.45">
      <c r="B18" s="46">
        <v>51610</v>
      </c>
      <c r="C18" s="405" t="s">
        <v>31</v>
      </c>
      <c r="D18" s="419"/>
      <c r="E18" s="419"/>
      <c r="F18" s="420"/>
      <c r="G18" s="73"/>
    </row>
    <row r="19" spans="2:7" s="47" customFormat="1" ht="118.5" customHeight="1" x14ac:dyDescent="0.45">
      <c r="B19" s="46">
        <v>51710</v>
      </c>
      <c r="C19" s="405" t="s">
        <v>30</v>
      </c>
      <c r="D19" s="405"/>
      <c r="E19" s="405"/>
      <c r="F19" s="406"/>
      <c r="G19" s="73"/>
    </row>
    <row r="20" spans="2:7" s="47" customFormat="1" ht="20.25" customHeight="1" x14ac:dyDescent="0.45">
      <c r="B20" s="46">
        <v>51510</v>
      </c>
      <c r="C20" s="405" t="s">
        <v>29</v>
      </c>
      <c r="D20" s="405"/>
      <c r="E20" s="405"/>
      <c r="F20" s="406"/>
      <c r="G20" s="73"/>
    </row>
    <row r="21" spans="2:7" s="47" customFormat="1" ht="18.75" customHeight="1" thickBot="1" x14ac:dyDescent="0.5">
      <c r="B21" s="48"/>
      <c r="C21" s="49"/>
      <c r="D21" s="49"/>
      <c r="E21" s="49"/>
      <c r="F21" s="50"/>
      <c r="G21" s="73"/>
    </row>
  </sheetData>
  <sheetProtection algorithmName="SHA-512" hashValue="l9Bv1KZ3rhrKopMQ1wczJ/J8BK5H2Hp+EuB+UGmDPfITRz9Ym5xvqjyJhRE9Va8uQl5SQknoK53rL26OgdBA7w==" saltValue="p0jWAJSTfBgyVw4bCG9G5w==" spinCount="100000" sheet="1" objects="1" scenarios="1" autoFilter="0"/>
  <mergeCells count="14">
    <mergeCell ref="C20:F20"/>
    <mergeCell ref="F4:F9"/>
    <mergeCell ref="F11:F13"/>
    <mergeCell ref="B10:B14"/>
    <mergeCell ref="B2:F2"/>
    <mergeCell ref="B4:B9"/>
    <mergeCell ref="C18:F18"/>
    <mergeCell ref="C19:F19"/>
    <mergeCell ref="D10:E10"/>
    <mergeCell ref="D11:E11"/>
    <mergeCell ref="D12:E12"/>
    <mergeCell ref="D13:E13"/>
    <mergeCell ref="D14:E14"/>
    <mergeCell ref="D15:E15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Q70"/>
  <sheetViews>
    <sheetView zoomScaleNormal="100" workbookViewId="0">
      <selection activeCell="D3" sqref="D3"/>
    </sheetView>
  </sheetViews>
  <sheetFormatPr defaultColWidth="9.1796875" defaultRowHeight="16" x14ac:dyDescent="0.45"/>
  <cols>
    <col min="1" max="1" width="1.54296875" style="4" customWidth="1"/>
    <col min="2" max="2" width="7.7265625" style="8" customWidth="1"/>
    <col min="3" max="3" width="28.453125" style="5" customWidth="1"/>
    <col min="4" max="4" width="23" style="5" customWidth="1"/>
    <col min="5" max="5" width="6.26953125" style="5" customWidth="1"/>
    <col min="6" max="6" width="8.54296875" style="5" customWidth="1"/>
    <col min="7" max="7" width="9" style="5" customWidth="1"/>
    <col min="8" max="8" width="42.81640625" style="5" customWidth="1"/>
    <col min="9" max="9" width="17.453125" style="5" customWidth="1"/>
    <col min="10" max="10" width="2.54296875" style="78" customWidth="1"/>
    <col min="11" max="11" width="14.453125" style="10" customWidth="1"/>
    <col min="12" max="12" width="2.1796875" style="78" customWidth="1"/>
    <col min="13" max="18" width="7.81640625" style="5" customWidth="1"/>
    <col min="19" max="19" width="12.453125" style="4" customWidth="1"/>
    <col min="20" max="20" width="11.7265625" style="6" customWidth="1"/>
    <col min="21" max="21" width="8.1796875" style="4" customWidth="1"/>
    <col min="22" max="23" width="3.7265625" style="4" customWidth="1"/>
    <col min="24" max="24" width="7.54296875" style="4" customWidth="1"/>
    <col min="25" max="30" width="6.7265625" style="82" customWidth="1"/>
    <col min="31" max="37" width="6.54296875" style="82" customWidth="1"/>
    <col min="38" max="38" width="8" style="4" customWidth="1"/>
    <col min="39" max="39" width="4.26953125" style="4" customWidth="1"/>
    <col min="40" max="40" width="15" style="4" customWidth="1"/>
    <col min="41" max="47" width="11.26953125" style="4" customWidth="1"/>
    <col min="48" max="48" width="4.26953125" style="4" customWidth="1"/>
    <col min="49" max="16384" width="9.1796875" style="4"/>
  </cols>
  <sheetData>
    <row r="1" spans="2:43" ht="16.5" thickBot="1" x14ac:dyDescent="0.5">
      <c r="B1" s="12" t="s">
        <v>44</v>
      </c>
      <c r="C1" s="4"/>
      <c r="D1" s="4"/>
      <c r="J1" s="335"/>
      <c r="L1" s="335"/>
    </row>
    <row r="2" spans="2:43" ht="54.75" customHeight="1" x14ac:dyDescent="0.45">
      <c r="B2" s="437" t="s">
        <v>184</v>
      </c>
      <c r="C2" s="438"/>
      <c r="D2" s="438"/>
      <c r="E2" s="439"/>
      <c r="F2" s="443" t="s">
        <v>32</v>
      </c>
      <c r="G2" s="444"/>
      <c r="H2" s="445"/>
      <c r="I2" s="457" t="s">
        <v>313</v>
      </c>
      <c r="J2" s="335"/>
      <c r="K2" s="459" t="s">
        <v>314</v>
      </c>
      <c r="L2" s="335"/>
      <c r="M2" s="435" t="s">
        <v>6</v>
      </c>
      <c r="N2" s="433" t="s">
        <v>0</v>
      </c>
      <c r="O2" s="433" t="s">
        <v>1</v>
      </c>
      <c r="P2" s="433" t="s">
        <v>52</v>
      </c>
      <c r="Q2" s="433" t="s">
        <v>53</v>
      </c>
      <c r="R2" s="433" t="s">
        <v>54</v>
      </c>
      <c r="S2" s="454" t="s">
        <v>19</v>
      </c>
      <c r="T2" s="440" t="s">
        <v>312</v>
      </c>
    </row>
    <row r="3" spans="2:43" s="5" customFormat="1" ht="19.5" customHeight="1" x14ac:dyDescent="0.45">
      <c r="B3" s="84"/>
      <c r="C3" s="328" t="s">
        <v>310</v>
      </c>
      <c r="D3" s="322"/>
      <c r="E3" s="325"/>
      <c r="F3" s="446"/>
      <c r="G3" s="447"/>
      <c r="H3" s="448"/>
      <c r="I3" s="458"/>
      <c r="J3" s="335"/>
      <c r="K3" s="460"/>
      <c r="L3" s="335"/>
      <c r="M3" s="436"/>
      <c r="N3" s="434"/>
      <c r="O3" s="434"/>
      <c r="P3" s="434"/>
      <c r="Q3" s="434"/>
      <c r="R3" s="434"/>
      <c r="S3" s="455"/>
      <c r="T3" s="441"/>
      <c r="V3" s="4"/>
      <c r="W3" s="4"/>
      <c r="X3" s="4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4"/>
      <c r="AM3" s="4"/>
      <c r="AN3" s="4"/>
      <c r="AO3" s="4"/>
      <c r="AP3" s="4"/>
      <c r="AQ3" s="4"/>
    </row>
    <row r="4" spans="2:43" s="7" customFormat="1" ht="19.5" customHeight="1" x14ac:dyDescent="0.45">
      <c r="B4" s="84"/>
      <c r="C4" s="328" t="s">
        <v>311</v>
      </c>
      <c r="D4" s="322"/>
      <c r="E4" s="326"/>
      <c r="F4" s="446"/>
      <c r="G4" s="447"/>
      <c r="H4" s="448"/>
      <c r="I4" s="458"/>
      <c r="J4" s="335"/>
      <c r="K4" s="460"/>
      <c r="L4" s="335"/>
      <c r="M4" s="436"/>
      <c r="N4" s="434"/>
      <c r="O4" s="434"/>
      <c r="P4" s="434"/>
      <c r="Q4" s="434"/>
      <c r="R4" s="434"/>
      <c r="S4" s="455"/>
      <c r="T4" s="441"/>
      <c r="V4" s="5"/>
      <c r="W4" s="5"/>
      <c r="X4" s="5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5"/>
      <c r="AM4" s="5"/>
      <c r="AN4" s="5"/>
      <c r="AO4" s="5"/>
      <c r="AP4" s="5"/>
      <c r="AQ4" s="5"/>
    </row>
    <row r="5" spans="2:43" s="1" customFormat="1" ht="20.25" customHeight="1" thickBot="1" x14ac:dyDescent="0.4">
      <c r="B5" s="323"/>
      <c r="C5" s="324"/>
      <c r="D5" s="324"/>
      <c r="E5" s="327"/>
      <c r="F5" s="449"/>
      <c r="G5" s="450"/>
      <c r="H5" s="451"/>
      <c r="I5" s="458"/>
      <c r="J5" s="335"/>
      <c r="K5" s="461"/>
      <c r="L5" s="335"/>
      <c r="M5" s="85">
        <v>54000</v>
      </c>
      <c r="N5" s="374">
        <v>50501</v>
      </c>
      <c r="O5" s="86">
        <v>52601</v>
      </c>
      <c r="P5" s="86">
        <v>52106</v>
      </c>
      <c r="Q5" s="87">
        <v>51212</v>
      </c>
      <c r="R5" s="88">
        <v>51017</v>
      </c>
      <c r="S5" s="456"/>
      <c r="T5" s="442"/>
      <c r="V5" s="7"/>
      <c r="W5" s="7"/>
      <c r="X5" s="7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7"/>
      <c r="AM5" s="7"/>
      <c r="AN5" s="7"/>
      <c r="AO5" s="7"/>
      <c r="AP5" s="7"/>
      <c r="AQ5" s="7"/>
    </row>
    <row r="6" spans="2:43" s="1" customFormat="1" ht="30" customHeight="1" x14ac:dyDescent="0.35">
      <c r="B6" s="107" t="s">
        <v>66</v>
      </c>
      <c r="C6" s="431" t="s">
        <v>67</v>
      </c>
      <c r="D6" s="431"/>
      <c r="E6" s="432"/>
      <c r="F6" s="462" t="s">
        <v>55</v>
      </c>
      <c r="G6" s="431"/>
      <c r="H6" s="463"/>
      <c r="I6" s="56">
        <v>0</v>
      </c>
      <c r="J6" s="335"/>
      <c r="K6" s="331"/>
      <c r="L6" s="335"/>
      <c r="M6" s="134"/>
      <c r="N6" s="140">
        <f>I6*1/24</f>
        <v>0</v>
      </c>
      <c r="O6" s="135"/>
      <c r="P6" s="136"/>
      <c r="Q6" s="137"/>
      <c r="R6" s="138"/>
      <c r="S6" s="89">
        <v>3871</v>
      </c>
      <c r="T6" s="109">
        <f>S6*I6</f>
        <v>0</v>
      </c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</row>
    <row r="7" spans="2:43" s="1" customFormat="1" ht="30" hidden="1" customHeight="1" x14ac:dyDescent="0.35">
      <c r="B7" s="108"/>
      <c r="C7" s="90"/>
      <c r="D7" s="90"/>
      <c r="E7" s="91"/>
      <c r="F7" s="92"/>
      <c r="G7" s="93"/>
      <c r="H7" s="94"/>
      <c r="I7" s="3"/>
      <c r="J7" s="335"/>
      <c r="K7" s="154"/>
      <c r="L7" s="335"/>
      <c r="M7" s="139"/>
      <c r="N7" s="140"/>
      <c r="O7" s="140"/>
      <c r="P7" s="141"/>
      <c r="Q7" s="142"/>
      <c r="R7" s="143"/>
      <c r="S7" s="95"/>
      <c r="T7" s="110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2:43" s="1" customFormat="1" ht="30" customHeight="1" x14ac:dyDescent="0.35">
      <c r="B8" s="108" t="s">
        <v>68</v>
      </c>
      <c r="C8" s="429" t="s">
        <v>69</v>
      </c>
      <c r="D8" s="429"/>
      <c r="E8" s="430"/>
      <c r="F8" s="452" t="s">
        <v>35</v>
      </c>
      <c r="G8" s="429"/>
      <c r="H8" s="453"/>
      <c r="I8" s="55">
        <v>0</v>
      </c>
      <c r="J8" s="11"/>
      <c r="K8" s="154"/>
      <c r="L8" s="11"/>
      <c r="M8" s="144"/>
      <c r="N8" s="145">
        <f>I8*1/24</f>
        <v>0</v>
      </c>
      <c r="O8" s="145"/>
      <c r="P8" s="146"/>
      <c r="Q8" s="147"/>
      <c r="R8" s="148"/>
      <c r="S8" s="96">
        <v>6292</v>
      </c>
      <c r="T8" s="111">
        <f>S8*I8</f>
        <v>0</v>
      </c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2:43" s="1" customFormat="1" ht="30" hidden="1" customHeight="1" x14ac:dyDescent="0.45">
      <c r="B9" s="108"/>
      <c r="C9" s="97"/>
      <c r="D9" s="97"/>
      <c r="E9" s="93"/>
      <c r="F9" s="92"/>
      <c r="G9" s="93"/>
      <c r="H9" s="98"/>
      <c r="I9" s="2"/>
      <c r="J9" s="78"/>
      <c r="K9" s="154"/>
      <c r="L9" s="78"/>
      <c r="M9" s="144"/>
      <c r="N9" s="145"/>
      <c r="O9" s="145"/>
      <c r="P9" s="146"/>
      <c r="Q9" s="147"/>
      <c r="R9" s="148"/>
      <c r="S9" s="96"/>
      <c r="T9" s="111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2:43" s="1" customFormat="1" ht="30" customHeight="1" x14ac:dyDescent="0.45">
      <c r="B10" s="108" t="s">
        <v>70</v>
      </c>
      <c r="C10" s="429" t="s">
        <v>71</v>
      </c>
      <c r="D10" s="429"/>
      <c r="E10" s="430"/>
      <c r="F10" s="452" t="s">
        <v>36</v>
      </c>
      <c r="G10" s="429"/>
      <c r="H10" s="453"/>
      <c r="I10" s="55">
        <v>0</v>
      </c>
      <c r="J10" s="78"/>
      <c r="K10" s="154"/>
      <c r="L10" s="78"/>
      <c r="M10" s="144"/>
      <c r="N10" s="145">
        <f>I10*1/24</f>
        <v>0</v>
      </c>
      <c r="O10" s="145"/>
      <c r="P10" s="146"/>
      <c r="Q10" s="147"/>
      <c r="R10" s="148"/>
      <c r="S10" s="96">
        <v>31460</v>
      </c>
      <c r="T10" s="111">
        <f>S10*I10</f>
        <v>0</v>
      </c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</row>
    <row r="11" spans="2:43" s="1" customFormat="1" ht="30" hidden="1" customHeight="1" x14ac:dyDescent="0.45">
      <c r="B11" s="108"/>
      <c r="C11" s="97"/>
      <c r="D11" s="97"/>
      <c r="E11" s="93"/>
      <c r="F11" s="92"/>
      <c r="G11" s="93"/>
      <c r="H11" s="98"/>
      <c r="I11" s="2"/>
      <c r="J11" s="78"/>
      <c r="K11" s="154"/>
      <c r="L11" s="78"/>
      <c r="M11" s="144"/>
      <c r="N11" s="145"/>
      <c r="O11" s="145"/>
      <c r="P11" s="146"/>
      <c r="Q11" s="147"/>
      <c r="R11" s="148"/>
      <c r="S11" s="96"/>
      <c r="T11" s="111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2:43" s="1" customFormat="1" ht="30" customHeight="1" x14ac:dyDescent="0.45">
      <c r="B12" s="108" t="s">
        <v>72</v>
      </c>
      <c r="C12" s="429" t="s">
        <v>73</v>
      </c>
      <c r="D12" s="429"/>
      <c r="E12" s="430"/>
      <c r="F12" s="452" t="s">
        <v>37</v>
      </c>
      <c r="G12" s="429"/>
      <c r="H12" s="453"/>
      <c r="I12" s="55">
        <v>0</v>
      </c>
      <c r="J12" s="78"/>
      <c r="K12" s="154"/>
      <c r="L12" s="78"/>
      <c r="M12" s="144"/>
      <c r="N12" s="145">
        <f>I12*1/24</f>
        <v>0</v>
      </c>
      <c r="O12" s="145"/>
      <c r="P12" s="146"/>
      <c r="Q12" s="147"/>
      <c r="R12" s="148"/>
      <c r="S12" s="96">
        <v>5291</v>
      </c>
      <c r="T12" s="111">
        <f>S12*I12</f>
        <v>0</v>
      </c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</row>
    <row r="13" spans="2:43" s="1" customFormat="1" ht="30" hidden="1" customHeight="1" x14ac:dyDescent="0.45">
      <c r="B13" s="108"/>
      <c r="C13" s="97"/>
      <c r="D13" s="97"/>
      <c r="E13" s="97"/>
      <c r="F13" s="99"/>
      <c r="G13" s="97"/>
      <c r="H13" s="100"/>
      <c r="I13" s="2"/>
      <c r="J13" s="78"/>
      <c r="K13" s="154"/>
      <c r="L13" s="78"/>
      <c r="M13" s="144"/>
      <c r="N13" s="145"/>
      <c r="O13" s="145"/>
      <c r="P13" s="146"/>
      <c r="Q13" s="147"/>
      <c r="R13" s="148"/>
      <c r="S13" s="96"/>
      <c r="T13" s="111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2:43" s="1" customFormat="1" ht="30" customHeight="1" x14ac:dyDescent="0.45">
      <c r="B14" s="108" t="s">
        <v>74</v>
      </c>
      <c r="C14" s="429" t="s">
        <v>75</v>
      </c>
      <c r="D14" s="429"/>
      <c r="E14" s="430"/>
      <c r="F14" s="452" t="s">
        <v>76</v>
      </c>
      <c r="G14" s="429"/>
      <c r="H14" s="453"/>
      <c r="I14" s="55">
        <v>0</v>
      </c>
      <c r="J14" s="78"/>
      <c r="K14" s="154"/>
      <c r="L14" s="78"/>
      <c r="M14" s="144"/>
      <c r="N14" s="145">
        <f>I14*1/24</f>
        <v>0</v>
      </c>
      <c r="O14" s="145"/>
      <c r="P14" s="146"/>
      <c r="Q14" s="147"/>
      <c r="R14" s="148"/>
      <c r="S14" s="96">
        <v>5593</v>
      </c>
      <c r="T14" s="111">
        <f>S14*I14</f>
        <v>0</v>
      </c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</row>
    <row r="15" spans="2:43" s="1" customFormat="1" ht="30" hidden="1" customHeight="1" x14ac:dyDescent="0.45">
      <c r="B15" s="108"/>
      <c r="C15" s="97"/>
      <c r="D15" s="97"/>
      <c r="E15" s="93"/>
      <c r="F15" s="92"/>
      <c r="G15" s="93"/>
      <c r="H15" s="98"/>
      <c r="I15" s="2"/>
      <c r="J15" s="78"/>
      <c r="K15" s="154"/>
      <c r="L15" s="78"/>
      <c r="M15" s="144"/>
      <c r="N15" s="145"/>
      <c r="O15" s="145"/>
      <c r="P15" s="146"/>
      <c r="Q15" s="147"/>
      <c r="R15" s="148"/>
      <c r="S15" s="96"/>
      <c r="T15" s="111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</row>
    <row r="16" spans="2:43" s="1" customFormat="1" ht="30" customHeight="1" x14ac:dyDescent="0.45">
      <c r="B16" s="108" t="s">
        <v>77</v>
      </c>
      <c r="C16" s="429" t="s">
        <v>78</v>
      </c>
      <c r="D16" s="429"/>
      <c r="E16" s="430"/>
      <c r="F16" s="452" t="s">
        <v>33</v>
      </c>
      <c r="G16" s="429"/>
      <c r="H16" s="453"/>
      <c r="I16" s="55">
        <v>0</v>
      </c>
      <c r="J16" s="78"/>
      <c r="K16" s="154"/>
      <c r="L16" s="78"/>
      <c r="M16" s="144"/>
      <c r="N16" s="145">
        <f>I16*1/24</f>
        <v>0</v>
      </c>
      <c r="O16" s="145"/>
      <c r="P16" s="146"/>
      <c r="Q16" s="147"/>
      <c r="R16" s="148"/>
      <c r="S16" s="96">
        <v>5593</v>
      </c>
      <c r="T16" s="111">
        <f>S16*I16</f>
        <v>0</v>
      </c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2:37" s="1" customFormat="1" ht="30" hidden="1" customHeight="1" x14ac:dyDescent="0.45">
      <c r="B17" s="108"/>
      <c r="C17" s="97"/>
      <c r="D17" s="97"/>
      <c r="E17" s="93"/>
      <c r="F17" s="92"/>
      <c r="G17" s="93"/>
      <c r="H17" s="98"/>
      <c r="I17" s="2"/>
      <c r="J17" s="78"/>
      <c r="K17" s="154"/>
      <c r="L17" s="78"/>
      <c r="M17" s="144"/>
      <c r="N17" s="145"/>
      <c r="O17" s="145"/>
      <c r="P17" s="146"/>
      <c r="Q17" s="147"/>
      <c r="R17" s="148"/>
      <c r="S17" s="96"/>
      <c r="T17" s="111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2:37" s="1" customFormat="1" ht="30" customHeight="1" x14ac:dyDescent="0.45">
      <c r="B18" s="108" t="s">
        <v>79</v>
      </c>
      <c r="C18" s="429" t="s">
        <v>80</v>
      </c>
      <c r="D18" s="429"/>
      <c r="E18" s="430"/>
      <c r="F18" s="452" t="s">
        <v>34</v>
      </c>
      <c r="G18" s="429"/>
      <c r="H18" s="453"/>
      <c r="I18" s="55">
        <v>0</v>
      </c>
      <c r="J18" s="78"/>
      <c r="K18" s="155">
        <v>0</v>
      </c>
      <c r="L18" s="78"/>
      <c r="M18" s="144">
        <f>K18</f>
        <v>0</v>
      </c>
      <c r="N18" s="145"/>
      <c r="O18" s="145"/>
      <c r="P18" s="146"/>
      <c r="Q18" s="147"/>
      <c r="R18" s="148"/>
      <c r="S18" s="96">
        <v>3896</v>
      </c>
      <c r="T18" s="111">
        <f>S18*I18</f>
        <v>0</v>
      </c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</row>
    <row r="19" spans="2:37" s="1" customFormat="1" ht="30" hidden="1" customHeight="1" x14ac:dyDescent="0.45">
      <c r="B19" s="108"/>
      <c r="C19" s="97"/>
      <c r="D19" s="97"/>
      <c r="E19" s="93"/>
      <c r="F19" s="92"/>
      <c r="G19" s="93"/>
      <c r="H19" s="98"/>
      <c r="I19" s="2"/>
      <c r="J19" s="78"/>
      <c r="K19" s="154"/>
      <c r="L19" s="78"/>
      <c r="M19" s="144"/>
      <c r="N19" s="145"/>
      <c r="O19" s="145"/>
      <c r="P19" s="146"/>
      <c r="Q19" s="147"/>
      <c r="R19" s="148"/>
      <c r="S19" s="96"/>
      <c r="T19" s="111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2:37" s="1" customFormat="1" ht="30" customHeight="1" x14ac:dyDescent="0.45">
      <c r="B20" s="108" t="s">
        <v>81</v>
      </c>
      <c r="C20" s="429" t="s">
        <v>193</v>
      </c>
      <c r="D20" s="429"/>
      <c r="E20" s="430"/>
      <c r="F20" s="452" t="s">
        <v>82</v>
      </c>
      <c r="G20" s="429"/>
      <c r="H20" s="453"/>
      <c r="I20" s="55">
        <v>0</v>
      </c>
      <c r="J20" s="78"/>
      <c r="K20" s="155">
        <v>0</v>
      </c>
      <c r="L20" s="78"/>
      <c r="M20" s="144">
        <f>K20</f>
        <v>0</v>
      </c>
      <c r="N20" s="145"/>
      <c r="O20" s="145"/>
      <c r="P20" s="146"/>
      <c r="Q20" s="147"/>
      <c r="R20" s="148"/>
      <c r="S20" s="96">
        <v>3896</v>
      </c>
      <c r="T20" s="111">
        <f>S20*I20</f>
        <v>0</v>
      </c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</row>
    <row r="21" spans="2:37" s="1" customFormat="1" ht="30" hidden="1" customHeight="1" x14ac:dyDescent="0.45">
      <c r="B21" s="108"/>
      <c r="C21" s="97"/>
      <c r="D21" s="97"/>
      <c r="E21" s="93"/>
      <c r="F21" s="92"/>
      <c r="G21" s="93"/>
      <c r="H21" s="98"/>
      <c r="I21" s="2"/>
      <c r="J21" s="78"/>
      <c r="K21" s="154"/>
      <c r="L21" s="78"/>
      <c r="M21" s="144"/>
      <c r="N21" s="145"/>
      <c r="O21" s="145"/>
      <c r="P21" s="146"/>
      <c r="Q21" s="147"/>
      <c r="R21" s="148"/>
      <c r="S21" s="96"/>
      <c r="T21" s="111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2:37" s="1" customFormat="1" ht="30" customHeight="1" x14ac:dyDescent="0.45">
      <c r="B22" s="108" t="s">
        <v>83</v>
      </c>
      <c r="C22" s="429" t="s">
        <v>84</v>
      </c>
      <c r="D22" s="429"/>
      <c r="E22" s="430"/>
      <c r="F22" s="452" t="s">
        <v>38</v>
      </c>
      <c r="G22" s="429"/>
      <c r="H22" s="453"/>
      <c r="I22" s="55">
        <v>0</v>
      </c>
      <c r="J22" s="78"/>
      <c r="K22" s="154"/>
      <c r="L22" s="78"/>
      <c r="M22" s="144">
        <f>I22</f>
        <v>0</v>
      </c>
      <c r="N22" s="145"/>
      <c r="O22" s="145"/>
      <c r="P22" s="146"/>
      <c r="Q22" s="147"/>
      <c r="R22" s="148"/>
      <c r="S22" s="96">
        <v>1360</v>
      </c>
      <c r="T22" s="111">
        <f>S22*I22</f>
        <v>0</v>
      </c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</row>
    <row r="23" spans="2:37" s="1" customFormat="1" ht="30" hidden="1" customHeight="1" x14ac:dyDescent="0.45">
      <c r="B23" s="108"/>
      <c r="C23" s="97"/>
      <c r="D23" s="97"/>
      <c r="E23" s="93"/>
      <c r="F23" s="92"/>
      <c r="G23" s="93"/>
      <c r="H23" s="98"/>
      <c r="I23" s="2"/>
      <c r="J23" s="78"/>
      <c r="K23" s="154"/>
      <c r="L23" s="78"/>
      <c r="M23" s="144"/>
      <c r="N23" s="145"/>
      <c r="O23" s="145"/>
      <c r="P23" s="146"/>
      <c r="Q23" s="147"/>
      <c r="R23" s="148"/>
      <c r="S23" s="96"/>
      <c r="T23" s="111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2:37" s="1" customFormat="1" ht="30" customHeight="1" x14ac:dyDescent="0.45">
      <c r="B24" s="108" t="s">
        <v>85</v>
      </c>
      <c r="C24" s="429" t="s">
        <v>86</v>
      </c>
      <c r="D24" s="429"/>
      <c r="E24" s="430"/>
      <c r="F24" s="464" t="s">
        <v>39</v>
      </c>
      <c r="G24" s="465"/>
      <c r="H24" s="466"/>
      <c r="I24" s="55">
        <v>0</v>
      </c>
      <c r="J24" s="78"/>
      <c r="K24" s="154"/>
      <c r="L24" s="78"/>
      <c r="M24" s="144">
        <f>I24*3</f>
        <v>0</v>
      </c>
      <c r="N24" s="145"/>
      <c r="O24" s="145"/>
      <c r="P24" s="146"/>
      <c r="Q24" s="147"/>
      <c r="R24" s="148"/>
      <c r="S24" s="96">
        <v>18140</v>
      </c>
      <c r="T24" s="111">
        <f>S24*I24</f>
        <v>0</v>
      </c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</row>
    <row r="25" spans="2:37" s="1" customFormat="1" ht="30" hidden="1" customHeight="1" x14ac:dyDescent="0.45">
      <c r="B25" s="108"/>
      <c r="C25" s="97"/>
      <c r="D25" s="97"/>
      <c r="E25" s="93"/>
      <c r="F25" s="183"/>
      <c r="G25" s="184"/>
      <c r="H25" s="185"/>
      <c r="I25" s="2"/>
      <c r="J25" s="78"/>
      <c r="K25" s="154"/>
      <c r="L25" s="78"/>
      <c r="M25" s="144"/>
      <c r="N25" s="145"/>
      <c r="O25" s="145"/>
      <c r="P25" s="146"/>
      <c r="Q25" s="147"/>
      <c r="R25" s="148"/>
      <c r="S25" s="96"/>
      <c r="T25" s="111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2:37" s="1" customFormat="1" ht="30" customHeight="1" x14ac:dyDescent="0.45">
      <c r="B26" s="108" t="s">
        <v>87</v>
      </c>
      <c r="C26" s="429" t="s">
        <v>45</v>
      </c>
      <c r="D26" s="429"/>
      <c r="E26" s="430"/>
      <c r="F26" s="464" t="s">
        <v>56</v>
      </c>
      <c r="G26" s="465"/>
      <c r="H26" s="466"/>
      <c r="I26" s="55">
        <v>0</v>
      </c>
      <c r="J26" s="78"/>
      <c r="K26" s="154"/>
      <c r="L26" s="78"/>
      <c r="M26" s="144">
        <f>2*I26</f>
        <v>0</v>
      </c>
      <c r="N26" s="145"/>
      <c r="O26" s="145"/>
      <c r="P26" s="146"/>
      <c r="Q26" s="147"/>
      <c r="R26" s="148"/>
      <c r="S26" s="96">
        <v>9546</v>
      </c>
      <c r="T26" s="111">
        <f>S26*I26</f>
        <v>0</v>
      </c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</row>
    <row r="27" spans="2:37" s="1" customFormat="1" ht="30" hidden="1" customHeight="1" x14ac:dyDescent="0.45">
      <c r="B27" s="108"/>
      <c r="C27" s="97"/>
      <c r="D27" s="97"/>
      <c r="E27" s="93"/>
      <c r="F27" s="183"/>
      <c r="G27" s="184"/>
      <c r="H27" s="185"/>
      <c r="I27" s="2"/>
      <c r="J27" s="78"/>
      <c r="K27" s="154"/>
      <c r="L27" s="78"/>
      <c r="M27" s="144"/>
      <c r="N27" s="145"/>
      <c r="O27" s="145"/>
      <c r="P27" s="146"/>
      <c r="Q27" s="147"/>
      <c r="R27" s="148"/>
      <c r="S27" s="96"/>
      <c r="T27" s="111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2:37" s="1" customFormat="1" ht="30" customHeight="1" x14ac:dyDescent="0.45">
      <c r="B28" s="108" t="s">
        <v>88</v>
      </c>
      <c r="C28" s="429" t="s">
        <v>89</v>
      </c>
      <c r="D28" s="429"/>
      <c r="E28" s="430"/>
      <c r="F28" s="464" t="s">
        <v>90</v>
      </c>
      <c r="G28" s="465"/>
      <c r="H28" s="466"/>
      <c r="I28" s="55">
        <v>0</v>
      </c>
      <c r="J28" s="78"/>
      <c r="K28" s="154"/>
      <c r="L28" s="78"/>
      <c r="M28" s="144">
        <f>2*I28</f>
        <v>0</v>
      </c>
      <c r="N28" s="145"/>
      <c r="O28" s="145"/>
      <c r="P28" s="146"/>
      <c r="Q28" s="147"/>
      <c r="R28" s="148"/>
      <c r="S28" s="96">
        <v>10500</v>
      </c>
      <c r="T28" s="111">
        <f>S28*I28</f>
        <v>0</v>
      </c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</row>
    <row r="29" spans="2:37" s="1" customFormat="1" ht="30" hidden="1" customHeight="1" x14ac:dyDescent="0.45">
      <c r="B29" s="108"/>
      <c r="C29" s="97"/>
      <c r="D29" s="97"/>
      <c r="E29" s="93"/>
      <c r="F29" s="183"/>
      <c r="G29" s="184"/>
      <c r="H29" s="185"/>
      <c r="I29" s="2"/>
      <c r="J29" s="78"/>
      <c r="K29" s="154"/>
      <c r="L29" s="78"/>
      <c r="M29" s="144"/>
      <c r="N29" s="145"/>
      <c r="O29" s="145"/>
      <c r="P29" s="146"/>
      <c r="Q29" s="147"/>
      <c r="R29" s="148"/>
      <c r="S29" s="96"/>
      <c r="T29" s="111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2:37" s="1" customFormat="1" ht="30" customHeight="1" x14ac:dyDescent="0.45">
      <c r="B30" s="108" t="s">
        <v>91</v>
      </c>
      <c r="C30" s="429" t="s">
        <v>92</v>
      </c>
      <c r="D30" s="429"/>
      <c r="E30" s="430"/>
      <c r="F30" s="464" t="s">
        <v>93</v>
      </c>
      <c r="G30" s="465"/>
      <c r="H30" s="466"/>
      <c r="I30" s="55">
        <v>0</v>
      </c>
      <c r="J30" s="78"/>
      <c r="K30" s="154"/>
      <c r="L30" s="78"/>
      <c r="M30" s="144">
        <f>2*I30</f>
        <v>0</v>
      </c>
      <c r="N30" s="145"/>
      <c r="O30" s="145"/>
      <c r="P30" s="146"/>
      <c r="Q30" s="147"/>
      <c r="R30" s="148"/>
      <c r="S30" s="96">
        <v>60470</v>
      </c>
      <c r="T30" s="111">
        <f>S30*I30</f>
        <v>0</v>
      </c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</row>
    <row r="31" spans="2:37" s="1" customFormat="1" ht="30" hidden="1" customHeight="1" x14ac:dyDescent="0.45">
      <c r="B31" s="108"/>
      <c r="C31" s="97"/>
      <c r="D31" s="97"/>
      <c r="E31" s="93"/>
      <c r="F31" s="183"/>
      <c r="G31" s="184"/>
      <c r="H31" s="185"/>
      <c r="I31" s="2"/>
      <c r="J31" s="78"/>
      <c r="K31" s="154"/>
      <c r="L31" s="78"/>
      <c r="M31" s="144"/>
      <c r="N31" s="145"/>
      <c r="O31" s="145"/>
      <c r="P31" s="146"/>
      <c r="Q31" s="147"/>
      <c r="R31" s="148"/>
      <c r="S31" s="96"/>
      <c r="T31" s="111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2:37" s="1" customFormat="1" ht="30" customHeight="1" x14ac:dyDescent="0.45">
      <c r="B32" s="108" t="s">
        <v>94</v>
      </c>
      <c r="C32" s="429" t="s">
        <v>95</v>
      </c>
      <c r="D32" s="429"/>
      <c r="E32" s="430"/>
      <c r="F32" s="464" t="s">
        <v>46</v>
      </c>
      <c r="G32" s="465"/>
      <c r="H32" s="466"/>
      <c r="I32" s="55">
        <v>0</v>
      </c>
      <c r="J32" s="78"/>
      <c r="K32" s="154"/>
      <c r="L32" s="78"/>
      <c r="M32" s="144">
        <f>2*I32</f>
        <v>0</v>
      </c>
      <c r="N32" s="145"/>
      <c r="O32" s="145"/>
      <c r="P32" s="146"/>
      <c r="Q32" s="147"/>
      <c r="R32" s="148"/>
      <c r="S32" s="96">
        <v>6047</v>
      </c>
      <c r="T32" s="111">
        <f>S32*I32</f>
        <v>0</v>
      </c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</row>
    <row r="33" spans="2:37" s="1" customFormat="1" ht="30" hidden="1" customHeight="1" x14ac:dyDescent="0.45">
      <c r="B33" s="108"/>
      <c r="C33" s="97"/>
      <c r="D33" s="97"/>
      <c r="E33" s="93"/>
      <c r="F33" s="92"/>
      <c r="G33" s="93"/>
      <c r="H33" s="98"/>
      <c r="I33" s="2"/>
      <c r="J33" s="78"/>
      <c r="K33" s="154"/>
      <c r="L33" s="78"/>
      <c r="M33" s="144"/>
      <c r="N33" s="145"/>
      <c r="O33" s="145"/>
      <c r="P33" s="146"/>
      <c r="Q33" s="147"/>
      <c r="R33" s="148"/>
      <c r="S33" s="96"/>
      <c r="T33" s="111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2:37" s="1" customFormat="1" ht="30" customHeight="1" x14ac:dyDescent="0.45">
      <c r="B34" s="108" t="s">
        <v>96</v>
      </c>
      <c r="C34" s="429" t="s">
        <v>97</v>
      </c>
      <c r="D34" s="429"/>
      <c r="E34" s="430"/>
      <c r="F34" s="452" t="s">
        <v>98</v>
      </c>
      <c r="G34" s="429"/>
      <c r="H34" s="453"/>
      <c r="I34" s="55">
        <v>0</v>
      </c>
      <c r="J34" s="78"/>
      <c r="K34" s="154"/>
      <c r="L34" s="78"/>
      <c r="M34" s="144"/>
      <c r="N34" s="145"/>
      <c r="O34" s="150">
        <f>I34</f>
        <v>0</v>
      </c>
      <c r="P34" s="146"/>
      <c r="Q34" s="147"/>
      <c r="R34" s="148"/>
      <c r="S34" s="96">
        <v>33491</v>
      </c>
      <c r="T34" s="111">
        <f>S34*I34</f>
        <v>0</v>
      </c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</row>
    <row r="35" spans="2:37" s="1" customFormat="1" ht="30" hidden="1" customHeight="1" x14ac:dyDescent="0.45">
      <c r="B35" s="108"/>
      <c r="C35" s="97"/>
      <c r="D35" s="97"/>
      <c r="E35" s="101"/>
      <c r="F35" s="92"/>
      <c r="G35" s="93"/>
      <c r="H35" s="102"/>
      <c r="I35" s="2"/>
      <c r="J35" s="78"/>
      <c r="K35" s="154"/>
      <c r="L35" s="78"/>
      <c r="M35" s="144"/>
      <c r="N35" s="145"/>
      <c r="O35" s="145"/>
      <c r="P35" s="146"/>
      <c r="Q35" s="147"/>
      <c r="R35" s="148"/>
      <c r="S35" s="96"/>
      <c r="T35" s="111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</row>
    <row r="36" spans="2:37" s="1" customFormat="1" ht="30" customHeight="1" x14ac:dyDescent="0.45">
      <c r="B36" s="108" t="s">
        <v>99</v>
      </c>
      <c r="C36" s="429" t="s">
        <v>100</v>
      </c>
      <c r="D36" s="429"/>
      <c r="E36" s="430"/>
      <c r="F36" s="452" t="s">
        <v>101</v>
      </c>
      <c r="G36" s="429"/>
      <c r="H36" s="453"/>
      <c r="I36" s="55">
        <v>0</v>
      </c>
      <c r="J36" s="78"/>
      <c r="K36" s="154"/>
      <c r="L36" s="78"/>
      <c r="M36" s="144">
        <f>I36</f>
        <v>0</v>
      </c>
      <c r="N36" s="145"/>
      <c r="O36" s="145"/>
      <c r="P36" s="146"/>
      <c r="Q36" s="147"/>
      <c r="R36" s="148"/>
      <c r="S36" s="96">
        <v>14316</v>
      </c>
      <c r="T36" s="111">
        <f>S36*I36</f>
        <v>0</v>
      </c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</row>
    <row r="37" spans="2:37" s="1" customFormat="1" ht="30" hidden="1" customHeight="1" x14ac:dyDescent="0.45">
      <c r="B37" s="108"/>
      <c r="C37" s="103"/>
      <c r="D37" s="103"/>
      <c r="E37" s="103"/>
      <c r="F37" s="99"/>
      <c r="G37" s="97"/>
      <c r="H37" s="100"/>
      <c r="I37" s="2"/>
      <c r="J37" s="78"/>
      <c r="K37" s="154"/>
      <c r="L37" s="78"/>
      <c r="M37" s="144"/>
      <c r="N37" s="145"/>
      <c r="O37" s="145"/>
      <c r="P37" s="146"/>
      <c r="Q37" s="147"/>
      <c r="R37" s="148"/>
      <c r="S37" s="96"/>
      <c r="T37" s="111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2:37" s="1" customFormat="1" ht="30" customHeight="1" x14ac:dyDescent="0.45">
      <c r="B38" s="108" t="s">
        <v>102</v>
      </c>
      <c r="C38" s="429" t="s">
        <v>103</v>
      </c>
      <c r="D38" s="429"/>
      <c r="E38" s="430"/>
      <c r="F38" s="452" t="s">
        <v>104</v>
      </c>
      <c r="G38" s="429"/>
      <c r="H38" s="453"/>
      <c r="I38" s="55">
        <v>0</v>
      </c>
      <c r="J38" s="78"/>
      <c r="K38" s="154"/>
      <c r="L38" s="78"/>
      <c r="M38" s="144">
        <f>I38</f>
        <v>0</v>
      </c>
      <c r="N38" s="145"/>
      <c r="O38" s="145"/>
      <c r="P38" s="146"/>
      <c r="Q38" s="147"/>
      <c r="R38" s="148"/>
      <c r="S38" s="96">
        <v>27050</v>
      </c>
      <c r="T38" s="111">
        <f>S38*I38</f>
        <v>0</v>
      </c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</row>
    <row r="39" spans="2:37" s="1" customFormat="1" ht="30" hidden="1" customHeight="1" x14ac:dyDescent="0.45">
      <c r="B39" s="108"/>
      <c r="C39" s="97"/>
      <c r="D39" s="97"/>
      <c r="E39" s="101"/>
      <c r="F39" s="92"/>
      <c r="G39" s="93"/>
      <c r="H39" s="102"/>
      <c r="I39" s="2"/>
      <c r="J39" s="78"/>
      <c r="K39" s="154"/>
      <c r="L39" s="78"/>
      <c r="M39" s="144"/>
      <c r="N39" s="145"/>
      <c r="O39" s="145"/>
      <c r="P39" s="146"/>
      <c r="Q39" s="147"/>
      <c r="R39" s="148"/>
      <c r="S39" s="96"/>
      <c r="T39" s="111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2:37" s="1" customFormat="1" ht="30" customHeight="1" x14ac:dyDescent="0.45">
      <c r="B40" s="108" t="s">
        <v>105</v>
      </c>
      <c r="C40" s="429" t="s">
        <v>106</v>
      </c>
      <c r="D40" s="429"/>
      <c r="E40" s="430"/>
      <c r="F40" s="452" t="s">
        <v>107</v>
      </c>
      <c r="G40" s="429"/>
      <c r="H40" s="453"/>
      <c r="I40" s="55">
        <v>0</v>
      </c>
      <c r="J40" s="78"/>
      <c r="K40" s="154"/>
      <c r="L40" s="78"/>
      <c r="M40" s="144"/>
      <c r="N40" s="149"/>
      <c r="O40" s="150">
        <f>I40</f>
        <v>0</v>
      </c>
      <c r="P40" s="146"/>
      <c r="Q40" s="147"/>
      <c r="R40" s="148"/>
      <c r="S40" s="96">
        <v>119300</v>
      </c>
      <c r="T40" s="111">
        <f>S40*I40</f>
        <v>0</v>
      </c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</row>
    <row r="41" spans="2:37" s="1" customFormat="1" ht="30" hidden="1" customHeight="1" x14ac:dyDescent="0.45">
      <c r="B41" s="108"/>
      <c r="C41" s="97"/>
      <c r="D41" s="97"/>
      <c r="E41" s="101"/>
      <c r="F41" s="92"/>
      <c r="G41" s="93"/>
      <c r="H41" s="102"/>
      <c r="I41" s="2"/>
      <c r="J41" s="78"/>
      <c r="K41" s="154"/>
      <c r="L41" s="78"/>
      <c r="M41" s="144"/>
      <c r="N41" s="149"/>
      <c r="O41" s="149"/>
      <c r="P41" s="146"/>
      <c r="Q41" s="147"/>
      <c r="R41" s="148"/>
      <c r="S41" s="96"/>
      <c r="T41" s="111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2:37" s="1" customFormat="1" ht="30" customHeight="1" x14ac:dyDescent="0.45">
      <c r="B42" s="108" t="s">
        <v>108</v>
      </c>
      <c r="C42" s="467" t="s">
        <v>62</v>
      </c>
      <c r="D42" s="467"/>
      <c r="E42" s="468"/>
      <c r="F42" s="452" t="s">
        <v>109</v>
      </c>
      <c r="G42" s="429"/>
      <c r="H42" s="453"/>
      <c r="I42" s="55">
        <v>0</v>
      </c>
      <c r="J42" s="78"/>
      <c r="K42" s="154"/>
      <c r="L42" s="78"/>
      <c r="M42" s="144"/>
      <c r="N42" s="145"/>
      <c r="O42" s="145"/>
      <c r="P42" s="145">
        <f>I42*S42/128000</f>
        <v>0</v>
      </c>
      <c r="Q42" s="147"/>
      <c r="R42" s="148"/>
      <c r="S42" s="96">
        <f>IF(C42="",0,LEFT(RIGHT(C42,8),2)*2000)</f>
        <v>128000</v>
      </c>
      <c r="T42" s="111">
        <f>S42*I42</f>
        <v>0</v>
      </c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</row>
    <row r="43" spans="2:37" s="1" customFormat="1" ht="30" hidden="1" customHeight="1" x14ac:dyDescent="0.45">
      <c r="B43" s="108"/>
      <c r="C43" s="97"/>
      <c r="D43" s="97"/>
      <c r="E43" s="101"/>
      <c r="F43" s="92"/>
      <c r="G43" s="93"/>
      <c r="H43" s="102"/>
      <c r="I43" s="2"/>
      <c r="J43" s="78"/>
      <c r="K43" s="154"/>
      <c r="L43" s="78"/>
      <c r="M43" s="144"/>
      <c r="N43" s="149"/>
      <c r="O43" s="149"/>
      <c r="P43" s="146"/>
      <c r="Q43" s="147"/>
      <c r="R43" s="148"/>
      <c r="S43" s="96"/>
      <c r="T43" s="111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2:37" s="1" customFormat="1" ht="30" customHeight="1" x14ac:dyDescent="0.45">
      <c r="B44" s="108" t="s">
        <v>110</v>
      </c>
      <c r="C44" s="429" t="s">
        <v>111</v>
      </c>
      <c r="D44" s="429"/>
      <c r="E44" s="430"/>
      <c r="F44" s="452" t="s">
        <v>57</v>
      </c>
      <c r="G44" s="429"/>
      <c r="H44" s="453"/>
      <c r="I44" s="55">
        <v>0</v>
      </c>
      <c r="J44" s="78"/>
      <c r="K44" s="154"/>
      <c r="L44" s="78"/>
      <c r="M44" s="144"/>
      <c r="N44" s="149"/>
      <c r="O44" s="149"/>
      <c r="P44" s="146"/>
      <c r="Q44" s="147">
        <f>I44</f>
        <v>0</v>
      </c>
      <c r="R44" s="148"/>
      <c r="S44" s="96">
        <v>19143</v>
      </c>
      <c r="T44" s="111">
        <f>S44*I44</f>
        <v>0</v>
      </c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</row>
    <row r="45" spans="2:37" s="1" customFormat="1" ht="30" hidden="1" customHeight="1" x14ac:dyDescent="0.45">
      <c r="B45" s="108"/>
      <c r="C45" s="97"/>
      <c r="D45" s="97"/>
      <c r="E45" s="101"/>
      <c r="F45" s="104"/>
      <c r="G45" s="105"/>
      <c r="H45" s="106"/>
      <c r="I45" s="2"/>
      <c r="J45" s="78"/>
      <c r="K45" s="154"/>
      <c r="L45" s="78"/>
      <c r="M45" s="144"/>
      <c r="N45" s="149"/>
      <c r="O45" s="149"/>
      <c r="P45" s="146"/>
      <c r="Q45" s="147"/>
      <c r="R45" s="148"/>
      <c r="S45" s="96"/>
      <c r="T45" s="111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2:37" s="1" customFormat="1" ht="30" customHeight="1" x14ac:dyDescent="0.45">
      <c r="B46" s="108" t="s">
        <v>112</v>
      </c>
      <c r="C46" s="429" t="s">
        <v>113</v>
      </c>
      <c r="D46" s="429"/>
      <c r="E46" s="430"/>
      <c r="F46" s="452" t="s">
        <v>58</v>
      </c>
      <c r="G46" s="429"/>
      <c r="H46" s="453"/>
      <c r="I46" s="55">
        <v>0</v>
      </c>
      <c r="J46" s="78"/>
      <c r="K46" s="154"/>
      <c r="L46" s="78"/>
      <c r="M46" s="144"/>
      <c r="N46" s="145"/>
      <c r="O46" s="145"/>
      <c r="P46" s="146"/>
      <c r="Q46" s="147">
        <f>I46</f>
        <v>0</v>
      </c>
      <c r="R46" s="148"/>
      <c r="S46" s="96">
        <v>9571</v>
      </c>
      <c r="T46" s="111">
        <f>S46*I46</f>
        <v>0</v>
      </c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</row>
    <row r="47" spans="2:37" s="1" customFormat="1" ht="30" hidden="1" customHeight="1" x14ac:dyDescent="0.45">
      <c r="B47" s="108"/>
      <c r="C47" s="97"/>
      <c r="D47" s="97"/>
      <c r="E47" s="101"/>
      <c r="F47" s="92"/>
      <c r="G47" s="93"/>
      <c r="H47" s="102"/>
      <c r="I47" s="2"/>
      <c r="J47" s="78"/>
      <c r="K47" s="154"/>
      <c r="L47" s="78"/>
      <c r="M47" s="144"/>
      <c r="N47" s="149"/>
      <c r="O47" s="149"/>
      <c r="P47" s="146"/>
      <c r="Q47" s="147"/>
      <c r="R47" s="148"/>
      <c r="S47" s="96"/>
      <c r="T47" s="111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2:37" s="1" customFormat="1" ht="30" customHeight="1" x14ac:dyDescent="0.45">
      <c r="B48" s="108" t="s">
        <v>114</v>
      </c>
      <c r="C48" s="469" t="s">
        <v>48</v>
      </c>
      <c r="D48" s="469"/>
      <c r="E48" s="469"/>
      <c r="F48" s="452" t="s">
        <v>49</v>
      </c>
      <c r="G48" s="429"/>
      <c r="H48" s="453"/>
      <c r="I48" s="55">
        <v>0</v>
      </c>
      <c r="J48" s="78"/>
      <c r="K48" s="154"/>
      <c r="L48" s="78"/>
      <c r="M48" s="144"/>
      <c r="N48" s="145"/>
      <c r="O48" s="145"/>
      <c r="P48" s="146"/>
      <c r="Q48" s="147">
        <f>I48</f>
        <v>0</v>
      </c>
      <c r="R48" s="148"/>
      <c r="S48" s="96">
        <v>4772</v>
      </c>
      <c r="T48" s="111">
        <f>S48*I48</f>
        <v>0</v>
      </c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</row>
    <row r="49" spans="2:40" s="1" customFormat="1" ht="30" hidden="1" customHeight="1" x14ac:dyDescent="0.45">
      <c r="B49" s="108"/>
      <c r="C49" s="97"/>
      <c r="D49" s="97"/>
      <c r="E49" s="101"/>
      <c r="F49" s="92"/>
      <c r="G49" s="93"/>
      <c r="H49" s="102"/>
      <c r="I49" s="2"/>
      <c r="J49" s="78"/>
      <c r="K49" s="154"/>
      <c r="L49" s="78"/>
      <c r="M49" s="144"/>
      <c r="N49" s="149"/>
      <c r="O49" s="149"/>
      <c r="P49" s="146"/>
      <c r="Q49" s="147"/>
      <c r="R49" s="148"/>
      <c r="S49" s="96"/>
      <c r="T49" s="111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2:40" s="1" customFormat="1" ht="30" customHeight="1" x14ac:dyDescent="0.45">
      <c r="B50" s="108" t="s">
        <v>115</v>
      </c>
      <c r="C50" s="429" t="s">
        <v>50</v>
      </c>
      <c r="D50" s="429"/>
      <c r="E50" s="430"/>
      <c r="F50" s="452" t="s">
        <v>51</v>
      </c>
      <c r="G50" s="429"/>
      <c r="H50" s="453"/>
      <c r="I50" s="55">
        <v>0</v>
      </c>
      <c r="J50" s="78"/>
      <c r="K50" s="154"/>
      <c r="L50" s="78"/>
      <c r="M50" s="144"/>
      <c r="N50" s="145"/>
      <c r="O50" s="145"/>
      <c r="P50" s="146"/>
      <c r="Q50" s="147">
        <f>I50</f>
        <v>0</v>
      </c>
      <c r="R50" s="148"/>
      <c r="S50" s="96">
        <v>6376</v>
      </c>
      <c r="T50" s="111">
        <f>S50*I50</f>
        <v>0</v>
      </c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</row>
    <row r="51" spans="2:40" s="1" customFormat="1" ht="30" hidden="1" customHeight="1" x14ac:dyDescent="0.45">
      <c r="B51" s="108"/>
      <c r="C51" s="97"/>
      <c r="D51" s="97"/>
      <c r="E51" s="101"/>
      <c r="F51" s="92"/>
      <c r="G51" s="93"/>
      <c r="H51" s="102"/>
      <c r="I51" s="2"/>
      <c r="J51" s="78"/>
      <c r="K51" s="154"/>
      <c r="L51" s="78"/>
      <c r="M51" s="151"/>
      <c r="N51" s="149"/>
      <c r="O51" s="149"/>
      <c r="P51" s="146"/>
      <c r="Q51" s="152"/>
      <c r="R51" s="153"/>
      <c r="S51" s="96"/>
      <c r="T51" s="111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2:40" s="1" customFormat="1" ht="30" customHeight="1" thickBot="1" x14ac:dyDescent="0.4">
      <c r="B52" s="108" t="s">
        <v>116</v>
      </c>
      <c r="C52" s="429" t="s">
        <v>323</v>
      </c>
      <c r="D52" s="429"/>
      <c r="E52" s="430"/>
      <c r="F52" s="452" t="s">
        <v>59</v>
      </c>
      <c r="G52" s="429"/>
      <c r="H52" s="453"/>
      <c r="I52" s="55">
        <v>0</v>
      </c>
      <c r="J52" s="238"/>
      <c r="K52" s="154"/>
      <c r="L52" s="238"/>
      <c r="M52" s="144"/>
      <c r="N52" s="149"/>
      <c r="O52" s="149"/>
      <c r="P52" s="146"/>
      <c r="Q52" s="147"/>
      <c r="R52" s="148">
        <f>I52</f>
        <v>0</v>
      </c>
      <c r="S52" s="96">
        <v>4133</v>
      </c>
      <c r="T52" s="111">
        <f>S52*I52</f>
        <v>0</v>
      </c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</row>
    <row r="53" spans="2:40" s="11" customFormat="1" ht="30.75" customHeight="1" thickBot="1" x14ac:dyDescent="0.4">
      <c r="B53" s="112" t="s">
        <v>315</v>
      </c>
      <c r="C53" s="333"/>
      <c r="D53" s="329"/>
      <c r="E53" s="329"/>
      <c r="F53" s="329"/>
      <c r="G53" s="330"/>
      <c r="H53" s="330"/>
      <c r="I53" s="334"/>
      <c r="J53" s="238"/>
      <c r="K53" s="332"/>
      <c r="L53" s="238"/>
      <c r="M53" s="354">
        <f>SUM(M6:M52)</f>
        <v>0</v>
      </c>
      <c r="N53" s="355">
        <f>ROUND(SUM(N6:N52),2)</f>
        <v>0</v>
      </c>
      <c r="O53" s="355">
        <f>ROUND(SUM(O6:O52),2)</f>
        <v>0</v>
      </c>
      <c r="P53" s="355">
        <f>SUM(P6:P52)</f>
        <v>0</v>
      </c>
      <c r="Q53" s="354">
        <f>SUM(Q6:Q52)</f>
        <v>0</v>
      </c>
      <c r="R53" s="354">
        <f>SUM(R6:R52)</f>
        <v>0</v>
      </c>
      <c r="S53" s="330"/>
      <c r="T53" s="113">
        <f>SUM(T6:T52)</f>
        <v>0</v>
      </c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</row>
    <row r="54" spans="2:40" x14ac:dyDescent="0.45">
      <c r="B54" s="74"/>
      <c r="C54" s="10"/>
      <c r="D54" s="10"/>
      <c r="E54" s="10"/>
      <c r="F54" s="10"/>
      <c r="G54" s="10"/>
      <c r="H54" s="10"/>
      <c r="I54" s="10"/>
      <c r="S54" s="75"/>
      <c r="T54" s="76"/>
      <c r="U54" s="11"/>
      <c r="V54" s="1"/>
      <c r="W54" s="1"/>
      <c r="X54" s="1"/>
      <c r="AL54" s="1"/>
      <c r="AM54" s="1"/>
      <c r="AN54" s="1"/>
    </row>
    <row r="55" spans="2:40" x14ac:dyDescent="0.45">
      <c r="B55" s="74"/>
      <c r="C55" s="10"/>
      <c r="D55" s="10"/>
      <c r="E55" s="10"/>
      <c r="F55" s="10"/>
      <c r="G55" s="10"/>
      <c r="H55" s="10"/>
      <c r="I55" s="10"/>
      <c r="S55" s="75"/>
      <c r="T55" s="76"/>
      <c r="V55" s="1"/>
      <c r="W55" s="1"/>
      <c r="X55" s="1"/>
      <c r="AL55" s="1"/>
      <c r="AM55" s="1"/>
      <c r="AN55" s="1"/>
    </row>
    <row r="56" spans="2:40" x14ac:dyDescent="0.45">
      <c r="B56" s="74"/>
      <c r="C56" s="10"/>
      <c r="D56" s="10"/>
      <c r="E56" s="10"/>
      <c r="F56" s="10"/>
      <c r="G56" s="10"/>
      <c r="H56" s="10"/>
      <c r="I56" s="10"/>
      <c r="S56" s="75"/>
      <c r="T56" s="76"/>
      <c r="V56" s="1"/>
      <c r="W56" s="1"/>
      <c r="X56" s="1"/>
      <c r="AL56" s="1"/>
      <c r="AM56" s="1"/>
      <c r="AN56" s="1"/>
    </row>
    <row r="57" spans="2:40" x14ac:dyDescent="0.45">
      <c r="B57" s="74"/>
      <c r="C57" s="10"/>
      <c r="D57" s="10"/>
      <c r="E57" s="10"/>
      <c r="F57" s="10"/>
      <c r="G57" s="10"/>
      <c r="H57" s="10"/>
      <c r="I57" s="10"/>
      <c r="S57" s="75"/>
      <c r="T57" s="76"/>
      <c r="V57" s="1"/>
      <c r="W57" s="1"/>
      <c r="X57" s="1"/>
      <c r="AL57" s="1"/>
      <c r="AM57" s="1"/>
      <c r="AN57" s="1"/>
    </row>
    <row r="58" spans="2:40" x14ac:dyDescent="0.45">
      <c r="B58" s="74"/>
      <c r="C58" s="10"/>
      <c r="D58" s="10"/>
      <c r="E58" s="10"/>
      <c r="F58" s="10"/>
      <c r="G58" s="10"/>
      <c r="H58" s="10"/>
      <c r="I58" s="10"/>
      <c r="S58" s="75"/>
      <c r="T58" s="76"/>
      <c r="V58" s="1"/>
      <c r="W58" s="1"/>
      <c r="X58" s="1"/>
      <c r="AL58" s="1"/>
      <c r="AM58" s="1"/>
      <c r="AN58" s="1"/>
    </row>
    <row r="59" spans="2:40" x14ac:dyDescent="0.45">
      <c r="B59" s="74"/>
      <c r="C59" s="10"/>
      <c r="D59" s="10"/>
      <c r="E59" s="10"/>
      <c r="F59" s="10"/>
      <c r="G59" s="10"/>
      <c r="H59" s="10"/>
      <c r="I59" s="10"/>
      <c r="S59" s="75"/>
      <c r="T59" s="76"/>
      <c r="V59" s="1"/>
      <c r="W59" s="1"/>
      <c r="X59" s="1"/>
      <c r="AL59" s="1"/>
      <c r="AM59" s="1"/>
      <c r="AN59" s="1"/>
    </row>
    <row r="60" spans="2:40" x14ac:dyDescent="0.45">
      <c r="V60" s="1"/>
      <c r="W60" s="1"/>
      <c r="X60" s="1"/>
      <c r="AL60" s="1"/>
      <c r="AM60" s="1"/>
      <c r="AN60" s="1"/>
    </row>
    <row r="61" spans="2:40" x14ac:dyDescent="0.45">
      <c r="V61" s="1"/>
      <c r="W61" s="1"/>
      <c r="X61" s="1"/>
      <c r="AL61" s="1"/>
      <c r="AM61" s="1"/>
      <c r="AN61" s="1"/>
    </row>
    <row r="62" spans="2:40" x14ac:dyDescent="0.45">
      <c r="V62" s="1"/>
      <c r="W62" s="1"/>
      <c r="X62" s="1"/>
      <c r="AL62" s="1"/>
      <c r="AM62" s="1"/>
      <c r="AN62" s="1"/>
    </row>
    <row r="63" spans="2:40" x14ac:dyDescent="0.45">
      <c r="V63" s="1"/>
      <c r="W63" s="1"/>
      <c r="X63" s="1"/>
      <c r="AL63" s="1"/>
      <c r="AM63" s="1"/>
      <c r="AN63" s="1"/>
    </row>
    <row r="64" spans="2:40" x14ac:dyDescent="0.45">
      <c r="V64" s="1"/>
      <c r="W64" s="1"/>
      <c r="X64" s="1"/>
      <c r="AL64" s="1"/>
      <c r="AM64" s="1"/>
      <c r="AN64" s="1"/>
    </row>
    <row r="65" spans="22:40" x14ac:dyDescent="0.45">
      <c r="V65" s="1"/>
      <c r="W65" s="1"/>
      <c r="X65" s="1"/>
      <c r="AL65" s="1"/>
      <c r="AM65" s="1"/>
      <c r="AN65" s="1"/>
    </row>
    <row r="66" spans="22:40" x14ac:dyDescent="0.45">
      <c r="V66" s="1"/>
      <c r="W66" s="1"/>
      <c r="X66" s="1"/>
      <c r="AL66" s="1"/>
      <c r="AM66" s="1"/>
      <c r="AN66" s="1"/>
    </row>
    <row r="67" spans="22:40" x14ac:dyDescent="0.45">
      <c r="V67" s="1"/>
      <c r="W67" s="1"/>
      <c r="X67" s="1"/>
      <c r="AL67" s="1"/>
      <c r="AM67" s="1"/>
      <c r="AN67" s="1"/>
    </row>
    <row r="68" spans="22:40" x14ac:dyDescent="0.45">
      <c r="V68" s="1"/>
      <c r="W68" s="1"/>
      <c r="X68" s="1"/>
      <c r="AL68" s="1"/>
      <c r="AM68" s="1"/>
      <c r="AN68" s="1"/>
    </row>
    <row r="69" spans="22:40" x14ac:dyDescent="0.45">
      <c r="V69" s="1"/>
      <c r="W69" s="1"/>
      <c r="X69" s="1"/>
      <c r="AL69" s="1"/>
      <c r="AM69" s="1"/>
      <c r="AN69" s="11"/>
    </row>
    <row r="70" spans="22:40" x14ac:dyDescent="0.45">
      <c r="V70" s="11"/>
      <c r="W70" s="11"/>
      <c r="X70" s="11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  <c r="AL70" s="11"/>
      <c r="AM70" s="11"/>
    </row>
  </sheetData>
  <sheetProtection algorithmName="SHA-512" hashValue="b9JoRPaUK8z1VhyAD8N3EiJzyvCof+mNSVu6jgEag5Z4wZqrFBT+T7FO1oXwo0BJbAVGc7qxE+NMOtuVvQoWkQ==" saltValue="KNNArfmQeuq1k7Vb7wp2tw==" spinCount="100000" sheet="1" objects="1" scenarios="1" autoFilter="0"/>
  <mergeCells count="60">
    <mergeCell ref="F46:H46"/>
    <mergeCell ref="F52:H52"/>
    <mergeCell ref="F50:H50"/>
    <mergeCell ref="F48:H48"/>
    <mergeCell ref="C50:E50"/>
    <mergeCell ref="C52:E52"/>
    <mergeCell ref="C48:E48"/>
    <mergeCell ref="C36:E36"/>
    <mergeCell ref="C40:E40"/>
    <mergeCell ref="C42:E42"/>
    <mergeCell ref="C44:E44"/>
    <mergeCell ref="C46:E46"/>
    <mergeCell ref="C38:E38"/>
    <mergeCell ref="F42:H42"/>
    <mergeCell ref="F6:H6"/>
    <mergeCell ref="F8:H8"/>
    <mergeCell ref="F44:H44"/>
    <mergeCell ref="F28:H28"/>
    <mergeCell ref="F30:H30"/>
    <mergeCell ref="F32:H32"/>
    <mergeCell ref="F34:H34"/>
    <mergeCell ref="F40:H40"/>
    <mergeCell ref="F36:H36"/>
    <mergeCell ref="F22:H22"/>
    <mergeCell ref="F24:H24"/>
    <mergeCell ref="F26:H26"/>
    <mergeCell ref="F38:H38"/>
    <mergeCell ref="M2:M4"/>
    <mergeCell ref="B2:E2"/>
    <mergeCell ref="T2:T5"/>
    <mergeCell ref="F2:H5"/>
    <mergeCell ref="F20:H20"/>
    <mergeCell ref="S2:S5"/>
    <mergeCell ref="I2:I5"/>
    <mergeCell ref="F14:H14"/>
    <mergeCell ref="C14:E14"/>
    <mergeCell ref="F10:H10"/>
    <mergeCell ref="F12:H12"/>
    <mergeCell ref="F16:H16"/>
    <mergeCell ref="F18:H18"/>
    <mergeCell ref="K2:K5"/>
    <mergeCell ref="C16:E16"/>
    <mergeCell ref="C18:E18"/>
    <mergeCell ref="N2:N4"/>
    <mergeCell ref="P2:P4"/>
    <mergeCell ref="Q2:Q4"/>
    <mergeCell ref="O2:O4"/>
    <mergeCell ref="R2:R4"/>
    <mergeCell ref="C26:E26"/>
    <mergeCell ref="C28:E28"/>
    <mergeCell ref="C30:E30"/>
    <mergeCell ref="C32:E32"/>
    <mergeCell ref="C34:E34"/>
    <mergeCell ref="C20:E20"/>
    <mergeCell ref="C22:E22"/>
    <mergeCell ref="C24:E24"/>
    <mergeCell ref="C6:E6"/>
    <mergeCell ref="C8:E8"/>
    <mergeCell ref="C10:E10"/>
    <mergeCell ref="C12:E12"/>
  </mergeCells>
  <conditionalFormatting sqref="I22">
    <cfRule type="expression" dxfId="25" priority="41">
      <formula>$I$22=1</formula>
    </cfRule>
  </conditionalFormatting>
  <conditionalFormatting sqref="I8 I22 I6 I10 I12 I20">
    <cfRule type="expression" dxfId="24" priority="74">
      <formula>$D$4="Ano"</formula>
    </cfRule>
  </conditionalFormatting>
  <conditionalFormatting sqref="T53">
    <cfRule type="expression" dxfId="23" priority="104" stopIfTrue="1">
      <formula>#REF!&gt;#REF!</formula>
    </cfRule>
    <cfRule type="expression" dxfId="22" priority="105" stopIfTrue="1">
      <formula>#REF!&lt;#REF!</formula>
    </cfRule>
    <cfRule type="expression" dxfId="21" priority="106">
      <formula>#REF!&gt;#REF!</formula>
    </cfRule>
  </conditionalFormatting>
  <conditionalFormatting sqref="I42 T42">
    <cfRule type="expression" dxfId="20" priority="151">
      <formula>$T42&gt;#REF!/2</formula>
    </cfRule>
  </conditionalFormatting>
  <conditionalFormatting sqref="K18 K20">
    <cfRule type="expression" dxfId="19" priority="253">
      <formula>K18&lt;I18/10</formula>
    </cfRule>
    <cfRule type="expression" dxfId="18" priority="254">
      <formula>K18&gt;I18</formula>
    </cfRule>
    <cfRule type="expression" dxfId="17" priority="255">
      <formula>L18=1</formula>
    </cfRule>
  </conditionalFormatting>
  <dataValidations xWindow="1022" yWindow="348" count="7">
    <dataValidation type="whole" allowBlank="1" showInputMessage="1" showErrorMessage="1" sqref="I9:J9 I19:J21 I11:J11 I15:J17 I23:J41 I43:J52 I7:J7" xr:uid="{00000000-0002-0000-0200-000000000000}">
      <formula1>0</formula1>
      <formula2>999999</formula2>
    </dataValidation>
    <dataValidation type="whole" allowBlank="1" showInputMessage="1" showErrorMessage="1" sqref="I12:J14 I10:J10 I8:J8 I6:J6" xr:uid="{00000000-0002-0000-0200-000001000000}">
      <formula1>0</formula1>
      <formula2>1000</formula2>
    </dataValidation>
    <dataValidation type="whole" allowBlank="1" showErrorMessage="1" sqref="I18:J18" xr:uid="{00000000-0002-0000-0200-000002000000}">
      <formula1>0</formula1>
      <formula2>999999</formula2>
    </dataValidation>
    <dataValidation type="whole" allowBlank="1" showInputMessage="1" showErrorMessage="1" prompt="nejméně 2" sqref="I22:J22" xr:uid="{00000000-0002-0000-0200-000003000000}">
      <formula1>0</formula1>
      <formula2>999999</formula2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I42:J42" xr:uid="{00000000-0002-0000-0200-000004000000}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_x000a__x000a_Na 1 kurz DVPP je možné využít max. 10 šablon." sqref="K20 K18" xr:uid="{00000000-0002-0000-0200-000005000000}">
      <formula1>I18</formula1>
    </dataValidation>
    <dataValidation type="list" allowBlank="1" showInputMessage="1" showErrorMessage="1" error="vyberte možnost z nabídky" prompt="vyberte z nabídky jednu možnost" sqref="C42:E42" xr:uid="{00000000-0002-0000-0200-000006000000}">
      <formula1>ICT</formula1>
    </dataValidation>
  </dataValidations>
  <hyperlinks>
    <hyperlink ref="B1" location="'Úvodní strana'!A1" display="zpět na úvodní stranu" xr:uid="{00000000-0004-0000-0200-000000000000}"/>
  </hyperlinks>
  <pageMargins left="0.51181102362204722" right="0.31496062992125984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63"/>
  <sheetViews>
    <sheetView zoomScaleNormal="100" workbookViewId="0">
      <selection activeCell="D3" sqref="D3"/>
    </sheetView>
  </sheetViews>
  <sheetFormatPr defaultColWidth="9.1796875" defaultRowHeight="16" x14ac:dyDescent="0.45"/>
  <cols>
    <col min="1" max="1" width="1.54296875" style="4" customWidth="1"/>
    <col min="2" max="2" width="7.7265625" style="8" customWidth="1"/>
    <col min="3" max="3" width="28.453125" style="5" customWidth="1"/>
    <col min="4" max="4" width="23" style="5" customWidth="1"/>
    <col min="5" max="5" width="6.26953125" style="5" customWidth="1"/>
    <col min="6" max="6" width="8.54296875" style="5" customWidth="1"/>
    <col min="7" max="7" width="9" style="5" customWidth="1"/>
    <col min="8" max="8" width="42.81640625" style="5" customWidth="1"/>
    <col min="9" max="9" width="17.453125" style="5" customWidth="1"/>
    <col min="10" max="10" width="2.54296875" style="179" customWidth="1"/>
    <col min="11" max="11" width="14.453125" style="10" customWidth="1"/>
    <col min="12" max="12" width="2.1796875" style="179" customWidth="1"/>
    <col min="13" max="18" width="7.81640625" style="79" customWidth="1"/>
    <col min="19" max="19" width="12.453125" style="4" customWidth="1"/>
    <col min="20" max="20" width="11.7265625" style="6" customWidth="1"/>
    <col min="21" max="21" width="3.81640625" style="4" customWidth="1"/>
    <col min="22" max="24" width="1.54296875" style="4" customWidth="1"/>
    <col min="25" max="36" width="6.54296875" style="4" customWidth="1"/>
    <col min="37" max="37" width="7" style="4" customWidth="1"/>
    <col min="38" max="38" width="10.54296875" style="4" customWidth="1"/>
    <col min="39" max="39" width="15" style="4" customWidth="1"/>
    <col min="40" max="46" width="11.26953125" style="4" customWidth="1"/>
    <col min="47" max="47" width="4.26953125" style="4" customWidth="1"/>
    <col min="48" max="16384" width="9.1796875" style="4"/>
  </cols>
  <sheetData>
    <row r="1" spans="2:42" ht="16.5" thickBot="1" x14ac:dyDescent="0.5">
      <c r="B1" s="12" t="s">
        <v>44</v>
      </c>
      <c r="C1" s="4"/>
      <c r="D1" s="4"/>
      <c r="M1" s="186"/>
    </row>
    <row r="2" spans="2:42" ht="54.75" customHeight="1" x14ac:dyDescent="0.45">
      <c r="B2" s="493" t="s">
        <v>185</v>
      </c>
      <c r="C2" s="494"/>
      <c r="D2" s="494"/>
      <c r="E2" s="495"/>
      <c r="F2" s="497" t="s">
        <v>32</v>
      </c>
      <c r="G2" s="498"/>
      <c r="H2" s="499"/>
      <c r="I2" s="481" t="s">
        <v>313</v>
      </c>
      <c r="J2" s="180"/>
      <c r="K2" s="490" t="s">
        <v>314</v>
      </c>
      <c r="L2" s="180"/>
      <c r="M2" s="486" t="s">
        <v>6</v>
      </c>
      <c r="N2" s="488" t="s">
        <v>0</v>
      </c>
      <c r="O2" s="496" t="s">
        <v>1</v>
      </c>
      <c r="P2" s="488" t="s">
        <v>52</v>
      </c>
      <c r="Q2" s="488" t="s">
        <v>53</v>
      </c>
      <c r="R2" s="488" t="s">
        <v>54</v>
      </c>
      <c r="S2" s="478" t="s">
        <v>19</v>
      </c>
      <c r="T2" s="483" t="s">
        <v>312</v>
      </c>
    </row>
    <row r="3" spans="2:42" s="5" customFormat="1" ht="19.5" customHeight="1" x14ac:dyDescent="0.45">
      <c r="B3" s="132"/>
      <c r="C3" s="336" t="s">
        <v>310</v>
      </c>
      <c r="D3" s="322"/>
      <c r="E3" s="337"/>
      <c r="F3" s="500"/>
      <c r="G3" s="501"/>
      <c r="H3" s="502"/>
      <c r="I3" s="482"/>
      <c r="J3" s="180"/>
      <c r="K3" s="491"/>
      <c r="L3" s="180"/>
      <c r="M3" s="487"/>
      <c r="N3" s="489"/>
      <c r="O3" s="496"/>
      <c r="P3" s="489"/>
      <c r="Q3" s="489"/>
      <c r="R3" s="489"/>
      <c r="S3" s="479"/>
      <c r="T3" s="48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</row>
    <row r="4" spans="2:42" s="7" customFormat="1" ht="19.5" customHeight="1" x14ac:dyDescent="0.45">
      <c r="B4" s="132"/>
      <c r="C4" s="336" t="s">
        <v>311</v>
      </c>
      <c r="D4" s="322"/>
      <c r="E4" s="338"/>
      <c r="F4" s="500"/>
      <c r="G4" s="501"/>
      <c r="H4" s="502"/>
      <c r="I4" s="482"/>
      <c r="J4" s="180"/>
      <c r="K4" s="491"/>
      <c r="L4" s="180"/>
      <c r="M4" s="487"/>
      <c r="N4" s="489"/>
      <c r="O4" s="496"/>
      <c r="P4" s="489"/>
      <c r="Q4" s="489"/>
      <c r="R4" s="489"/>
      <c r="S4" s="479"/>
      <c r="T4" s="484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</row>
    <row r="5" spans="2:42" s="1" customFormat="1" ht="20.25" customHeight="1" thickBot="1" x14ac:dyDescent="0.4">
      <c r="B5" s="339"/>
      <c r="C5" s="340"/>
      <c r="D5" s="340"/>
      <c r="E5" s="341"/>
      <c r="F5" s="503"/>
      <c r="G5" s="504"/>
      <c r="H5" s="505"/>
      <c r="I5" s="482"/>
      <c r="J5" s="180"/>
      <c r="K5" s="492"/>
      <c r="L5" s="180"/>
      <c r="M5" s="347">
        <v>54000</v>
      </c>
      <c r="N5" s="348">
        <v>50501</v>
      </c>
      <c r="O5" s="349">
        <v>52601</v>
      </c>
      <c r="P5" s="348">
        <v>52106</v>
      </c>
      <c r="Q5" s="350">
        <v>51212</v>
      </c>
      <c r="R5" s="351">
        <v>51017</v>
      </c>
      <c r="S5" s="480"/>
      <c r="T5" s="48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pans="2:42" s="1" customFormat="1" ht="28" customHeight="1" x14ac:dyDescent="0.35">
      <c r="B6" s="114" t="s">
        <v>158</v>
      </c>
      <c r="C6" s="470" t="s">
        <v>159</v>
      </c>
      <c r="D6" s="470"/>
      <c r="E6" s="471"/>
      <c r="F6" s="472" t="s">
        <v>76</v>
      </c>
      <c r="G6" s="470"/>
      <c r="H6" s="473"/>
      <c r="I6" s="55">
        <v>0</v>
      </c>
      <c r="J6" s="180"/>
      <c r="K6" s="154"/>
      <c r="L6" s="180"/>
      <c r="M6" s="125"/>
      <c r="N6" s="126">
        <f>I6*1/24</f>
        <v>0</v>
      </c>
      <c r="O6" s="126"/>
      <c r="P6" s="127"/>
      <c r="Q6" s="128"/>
      <c r="R6" s="129"/>
      <c r="S6" s="119">
        <v>5593</v>
      </c>
      <c r="T6" s="133">
        <f>S6*I6</f>
        <v>0</v>
      </c>
    </row>
    <row r="7" spans="2:42" s="1" customFormat="1" ht="15.75" hidden="1" customHeight="1" x14ac:dyDescent="0.45">
      <c r="B7" s="114"/>
      <c r="C7" s="115"/>
      <c r="D7" s="120"/>
      <c r="E7" s="116"/>
      <c r="F7" s="121"/>
      <c r="G7" s="116"/>
      <c r="H7" s="122"/>
      <c r="I7" s="2"/>
      <c r="J7" s="179"/>
      <c r="K7" s="154"/>
      <c r="L7" s="179"/>
      <c r="M7" s="125"/>
      <c r="N7" s="126"/>
      <c r="O7" s="126"/>
      <c r="P7" s="127"/>
      <c r="Q7" s="128"/>
      <c r="R7" s="129"/>
      <c r="S7" s="119"/>
      <c r="T7" s="133"/>
    </row>
    <row r="8" spans="2:42" s="1" customFormat="1" ht="28" customHeight="1" x14ac:dyDescent="0.45">
      <c r="B8" s="114" t="s">
        <v>160</v>
      </c>
      <c r="C8" s="470" t="s">
        <v>161</v>
      </c>
      <c r="D8" s="470"/>
      <c r="E8" s="471"/>
      <c r="F8" s="472" t="s">
        <v>33</v>
      </c>
      <c r="G8" s="470"/>
      <c r="H8" s="473"/>
      <c r="I8" s="55">
        <v>0</v>
      </c>
      <c r="J8" s="179"/>
      <c r="K8" s="154"/>
      <c r="L8" s="179"/>
      <c r="M8" s="125"/>
      <c r="N8" s="126">
        <f>I8*1/24</f>
        <v>0</v>
      </c>
      <c r="O8" s="126"/>
      <c r="P8" s="127"/>
      <c r="Q8" s="128"/>
      <c r="R8" s="129"/>
      <c r="S8" s="119">
        <v>5593</v>
      </c>
      <c r="T8" s="133">
        <f>S8*I8</f>
        <v>0</v>
      </c>
    </row>
    <row r="9" spans="2:42" s="1" customFormat="1" ht="18" hidden="1" customHeight="1" x14ac:dyDescent="0.45">
      <c r="B9" s="114"/>
      <c r="C9" s="115"/>
      <c r="D9" s="120"/>
      <c r="E9" s="116"/>
      <c r="F9" s="121"/>
      <c r="G9" s="116"/>
      <c r="H9" s="122"/>
      <c r="I9" s="2"/>
      <c r="J9" s="179"/>
      <c r="K9" s="154"/>
      <c r="L9" s="179"/>
      <c r="M9" s="125"/>
      <c r="N9" s="126"/>
      <c r="O9" s="126"/>
      <c r="P9" s="127"/>
      <c r="Q9" s="128"/>
      <c r="R9" s="129"/>
      <c r="S9" s="119"/>
      <c r="T9" s="133"/>
    </row>
    <row r="10" spans="2:42" s="1" customFormat="1" ht="28" customHeight="1" x14ac:dyDescent="0.45">
      <c r="B10" s="114" t="s">
        <v>162</v>
      </c>
      <c r="C10" s="470" t="s">
        <v>163</v>
      </c>
      <c r="D10" s="470"/>
      <c r="E10" s="471"/>
      <c r="F10" s="472" t="s">
        <v>34</v>
      </c>
      <c r="G10" s="470"/>
      <c r="H10" s="473"/>
      <c r="I10" s="55">
        <v>0</v>
      </c>
      <c r="J10" s="181"/>
      <c r="K10" s="155">
        <v>0</v>
      </c>
      <c r="L10" s="181"/>
      <c r="M10" s="125">
        <f>K10</f>
        <v>0</v>
      </c>
      <c r="N10" s="126"/>
      <c r="O10" s="126"/>
      <c r="P10" s="127"/>
      <c r="Q10" s="128"/>
      <c r="R10" s="129"/>
      <c r="S10" s="119">
        <v>3896</v>
      </c>
      <c r="T10" s="133">
        <f>S10*I10</f>
        <v>0</v>
      </c>
    </row>
    <row r="11" spans="2:42" s="1" customFormat="1" ht="21" hidden="1" customHeight="1" x14ac:dyDescent="0.45">
      <c r="B11" s="114"/>
      <c r="C11" s="115"/>
      <c r="D11" s="120"/>
      <c r="E11" s="116"/>
      <c r="F11" s="121"/>
      <c r="G11" s="116"/>
      <c r="H11" s="122"/>
      <c r="I11" s="2"/>
      <c r="J11" s="181"/>
      <c r="K11" s="154"/>
      <c r="L11" s="181"/>
      <c r="M11" s="125"/>
      <c r="N11" s="126"/>
      <c r="O11" s="126"/>
      <c r="P11" s="127"/>
      <c r="Q11" s="128"/>
      <c r="R11" s="129"/>
      <c r="S11" s="119"/>
      <c r="T11" s="133"/>
    </row>
    <row r="12" spans="2:42" s="1" customFormat="1" ht="28" customHeight="1" x14ac:dyDescent="0.45">
      <c r="B12" s="114" t="s">
        <v>164</v>
      </c>
      <c r="C12" s="470" t="s">
        <v>194</v>
      </c>
      <c r="D12" s="470"/>
      <c r="E12" s="471"/>
      <c r="F12" s="472" t="s">
        <v>82</v>
      </c>
      <c r="G12" s="470"/>
      <c r="H12" s="473"/>
      <c r="I12" s="55">
        <v>0</v>
      </c>
      <c r="J12" s="181"/>
      <c r="K12" s="155">
        <v>0</v>
      </c>
      <c r="L12" s="181"/>
      <c r="M12" s="125">
        <f>K12</f>
        <v>0</v>
      </c>
      <c r="N12" s="126"/>
      <c r="O12" s="126"/>
      <c r="P12" s="127"/>
      <c r="Q12" s="128"/>
      <c r="R12" s="129"/>
      <c r="S12" s="119">
        <v>3896</v>
      </c>
      <c r="T12" s="133">
        <f>S12*I12</f>
        <v>0</v>
      </c>
    </row>
    <row r="13" spans="2:42" s="1" customFormat="1" ht="14.25" hidden="1" customHeight="1" x14ac:dyDescent="0.45">
      <c r="B13" s="114"/>
      <c r="C13" s="115"/>
      <c r="D13" s="120"/>
      <c r="E13" s="116"/>
      <c r="F13" s="121"/>
      <c r="G13" s="116"/>
      <c r="H13" s="122"/>
      <c r="I13" s="2"/>
      <c r="J13" s="179"/>
      <c r="K13" s="154"/>
      <c r="L13" s="179"/>
      <c r="M13" s="125"/>
      <c r="N13" s="126"/>
      <c r="O13" s="126"/>
      <c r="P13" s="127"/>
      <c r="Q13" s="128"/>
      <c r="R13" s="129"/>
      <c r="S13" s="119"/>
      <c r="T13" s="133"/>
    </row>
    <row r="14" spans="2:42" s="1" customFormat="1" ht="28" customHeight="1" x14ac:dyDescent="0.45">
      <c r="B14" s="114" t="s">
        <v>165</v>
      </c>
      <c r="C14" s="470" t="s">
        <v>166</v>
      </c>
      <c r="D14" s="470"/>
      <c r="E14" s="471"/>
      <c r="F14" s="472" t="s">
        <v>39</v>
      </c>
      <c r="G14" s="470"/>
      <c r="H14" s="473"/>
      <c r="I14" s="55">
        <v>0</v>
      </c>
      <c r="J14" s="179"/>
      <c r="K14" s="154"/>
      <c r="L14" s="179"/>
      <c r="M14" s="125">
        <f>I14*3</f>
        <v>0</v>
      </c>
      <c r="N14" s="126"/>
      <c r="O14" s="126"/>
      <c r="P14" s="127"/>
      <c r="Q14" s="128"/>
      <c r="R14" s="129"/>
      <c r="S14" s="119">
        <v>18140</v>
      </c>
      <c r="T14" s="133">
        <f>S14*I14</f>
        <v>0</v>
      </c>
    </row>
    <row r="15" spans="2:42" s="1" customFormat="1" ht="22.5" hidden="1" customHeight="1" x14ac:dyDescent="0.45">
      <c r="B15" s="114"/>
      <c r="C15" s="115"/>
      <c r="D15" s="120"/>
      <c r="E15" s="116"/>
      <c r="F15" s="121"/>
      <c r="G15" s="116"/>
      <c r="H15" s="122"/>
      <c r="I15" s="2"/>
      <c r="J15" s="179"/>
      <c r="K15" s="154"/>
      <c r="L15" s="179"/>
      <c r="M15" s="125"/>
      <c r="N15" s="126"/>
      <c r="O15" s="126"/>
      <c r="P15" s="127"/>
      <c r="Q15" s="128"/>
      <c r="R15" s="129"/>
      <c r="S15" s="119"/>
      <c r="T15" s="133"/>
    </row>
    <row r="16" spans="2:42" s="1" customFormat="1" ht="28" customHeight="1" x14ac:dyDescent="0.45">
      <c r="B16" s="114" t="s">
        <v>167</v>
      </c>
      <c r="C16" s="470" t="s">
        <v>168</v>
      </c>
      <c r="D16" s="470"/>
      <c r="E16" s="471"/>
      <c r="F16" s="472" t="s">
        <v>56</v>
      </c>
      <c r="G16" s="470"/>
      <c r="H16" s="473"/>
      <c r="I16" s="55">
        <v>0</v>
      </c>
      <c r="J16" s="179"/>
      <c r="K16" s="154"/>
      <c r="L16" s="179"/>
      <c r="M16" s="125">
        <f>2*I16</f>
        <v>0</v>
      </c>
      <c r="N16" s="126"/>
      <c r="O16" s="126"/>
      <c r="P16" s="127"/>
      <c r="Q16" s="128"/>
      <c r="R16" s="129"/>
      <c r="S16" s="119">
        <v>9546</v>
      </c>
      <c r="T16" s="133">
        <f>S16*I16</f>
        <v>0</v>
      </c>
    </row>
    <row r="17" spans="2:48" s="1" customFormat="1" ht="18" hidden="1" customHeight="1" x14ac:dyDescent="0.45">
      <c r="B17" s="114"/>
      <c r="C17" s="115"/>
      <c r="D17" s="120"/>
      <c r="E17" s="116"/>
      <c r="F17" s="121"/>
      <c r="G17" s="116"/>
      <c r="H17" s="122"/>
      <c r="I17" s="2"/>
      <c r="J17" s="179"/>
      <c r="K17" s="154"/>
      <c r="L17" s="179"/>
      <c r="M17" s="125"/>
      <c r="N17" s="126"/>
      <c r="O17" s="126"/>
      <c r="P17" s="127"/>
      <c r="Q17" s="128"/>
      <c r="R17" s="129"/>
      <c r="S17" s="119"/>
      <c r="T17" s="133"/>
    </row>
    <row r="18" spans="2:48" s="1" customFormat="1" ht="28.5" customHeight="1" x14ac:dyDescent="0.45">
      <c r="B18" s="114" t="s">
        <v>169</v>
      </c>
      <c r="C18" s="470" t="s">
        <v>170</v>
      </c>
      <c r="D18" s="470"/>
      <c r="E18" s="471"/>
      <c r="F18" s="472" t="s">
        <v>90</v>
      </c>
      <c r="G18" s="470"/>
      <c r="H18" s="473"/>
      <c r="I18" s="55">
        <v>0</v>
      </c>
      <c r="J18" s="179"/>
      <c r="K18" s="154"/>
      <c r="L18" s="179"/>
      <c r="M18" s="125">
        <f>2*I18</f>
        <v>0</v>
      </c>
      <c r="N18" s="126"/>
      <c r="O18" s="126"/>
      <c r="P18" s="127"/>
      <c r="Q18" s="128"/>
      <c r="R18" s="129"/>
      <c r="S18" s="119">
        <v>10500</v>
      </c>
      <c r="T18" s="133">
        <f>S18*I18</f>
        <v>0</v>
      </c>
    </row>
    <row r="19" spans="2:48" s="1" customFormat="1" ht="14.25" hidden="1" customHeight="1" x14ac:dyDescent="0.45">
      <c r="B19" s="114"/>
      <c r="C19" s="115"/>
      <c r="D19" s="120"/>
      <c r="E19" s="116"/>
      <c r="F19" s="121"/>
      <c r="G19" s="116"/>
      <c r="H19" s="122"/>
      <c r="I19" s="2"/>
      <c r="J19" s="179"/>
      <c r="K19" s="154"/>
      <c r="L19" s="179"/>
      <c r="M19" s="125"/>
      <c r="N19" s="126"/>
      <c r="O19" s="126"/>
      <c r="P19" s="127"/>
      <c r="Q19" s="128"/>
      <c r="R19" s="129"/>
      <c r="S19" s="119"/>
      <c r="T19" s="133"/>
    </row>
    <row r="20" spans="2:48" s="1" customFormat="1" ht="28" customHeight="1" x14ac:dyDescent="0.45">
      <c r="B20" s="114" t="s">
        <v>171</v>
      </c>
      <c r="C20" s="470" t="s">
        <v>172</v>
      </c>
      <c r="D20" s="470"/>
      <c r="E20" s="471"/>
      <c r="F20" s="472" t="s">
        <v>93</v>
      </c>
      <c r="G20" s="470"/>
      <c r="H20" s="473"/>
      <c r="I20" s="55">
        <v>0</v>
      </c>
      <c r="J20" s="179"/>
      <c r="K20" s="154"/>
      <c r="L20" s="179"/>
      <c r="M20" s="125">
        <f>2*I20</f>
        <v>0</v>
      </c>
      <c r="N20" s="126"/>
      <c r="O20" s="126"/>
      <c r="P20" s="127"/>
      <c r="Q20" s="128"/>
      <c r="R20" s="129"/>
      <c r="S20" s="119">
        <v>60470</v>
      </c>
      <c r="T20" s="133">
        <f>S20*I20</f>
        <v>0</v>
      </c>
    </row>
    <row r="21" spans="2:48" s="1" customFormat="1" ht="18" hidden="1" customHeight="1" x14ac:dyDescent="0.45">
      <c r="B21" s="114"/>
      <c r="C21" s="115"/>
      <c r="D21" s="120"/>
      <c r="E21" s="116"/>
      <c r="F21" s="121"/>
      <c r="G21" s="116"/>
      <c r="H21" s="122"/>
      <c r="I21" s="2"/>
      <c r="J21" s="179"/>
      <c r="K21" s="154"/>
      <c r="L21" s="179"/>
      <c r="M21" s="125"/>
      <c r="N21" s="126"/>
      <c r="O21" s="126"/>
      <c r="P21" s="127"/>
      <c r="Q21" s="128"/>
      <c r="R21" s="129"/>
      <c r="S21" s="119"/>
      <c r="T21" s="133"/>
    </row>
    <row r="22" spans="2:48" s="1" customFormat="1" ht="28" customHeight="1" x14ac:dyDescent="0.45">
      <c r="B22" s="114" t="s">
        <v>173</v>
      </c>
      <c r="C22" s="470" t="s">
        <v>174</v>
      </c>
      <c r="D22" s="470"/>
      <c r="E22" s="471"/>
      <c r="F22" s="472" t="s">
        <v>175</v>
      </c>
      <c r="G22" s="470"/>
      <c r="H22" s="473"/>
      <c r="I22" s="55">
        <v>0</v>
      </c>
      <c r="J22" s="179"/>
      <c r="K22" s="154"/>
      <c r="L22" s="179"/>
      <c r="M22" s="125"/>
      <c r="N22" s="126"/>
      <c r="O22" s="131">
        <f>I22</f>
        <v>0</v>
      </c>
      <c r="P22" s="127"/>
      <c r="Q22" s="128"/>
      <c r="R22" s="129"/>
      <c r="S22" s="119">
        <v>33491</v>
      </c>
      <c r="T22" s="133">
        <f>S22*I22</f>
        <v>0</v>
      </c>
    </row>
    <row r="23" spans="2:48" s="1" customFormat="1" ht="30" hidden="1" customHeight="1" x14ac:dyDescent="0.45">
      <c r="B23" s="114"/>
      <c r="C23" s="115"/>
      <c r="D23" s="120"/>
      <c r="E23" s="123"/>
      <c r="F23" s="121"/>
      <c r="G23" s="116"/>
      <c r="H23" s="124"/>
      <c r="I23" s="2"/>
      <c r="J23" s="179"/>
      <c r="K23" s="154"/>
      <c r="L23" s="179"/>
      <c r="M23" s="125"/>
      <c r="N23" s="126"/>
      <c r="O23" s="126"/>
      <c r="P23" s="127"/>
      <c r="Q23" s="128"/>
      <c r="R23" s="129"/>
      <c r="S23" s="119"/>
      <c r="T23" s="133"/>
    </row>
    <row r="24" spans="2:48" s="1" customFormat="1" ht="28" customHeight="1" x14ac:dyDescent="0.45">
      <c r="B24" s="114" t="s">
        <v>176</v>
      </c>
      <c r="C24" s="470" t="s">
        <v>177</v>
      </c>
      <c r="D24" s="470"/>
      <c r="E24" s="471"/>
      <c r="F24" s="472" t="s">
        <v>101</v>
      </c>
      <c r="G24" s="470"/>
      <c r="H24" s="473"/>
      <c r="I24" s="55">
        <v>0</v>
      </c>
      <c r="J24" s="179"/>
      <c r="K24" s="154"/>
      <c r="L24" s="179"/>
      <c r="M24" s="125">
        <f>I24</f>
        <v>0</v>
      </c>
      <c r="N24" s="126"/>
      <c r="O24" s="126"/>
      <c r="P24" s="127"/>
      <c r="Q24" s="128"/>
      <c r="R24" s="129"/>
      <c r="S24" s="119">
        <v>14316</v>
      </c>
      <c r="T24" s="133">
        <f>S24*I24</f>
        <v>0</v>
      </c>
    </row>
    <row r="25" spans="2:48" s="1" customFormat="1" ht="30" hidden="1" customHeight="1" x14ac:dyDescent="0.45">
      <c r="B25" s="114"/>
      <c r="C25" s="115"/>
      <c r="D25" s="120"/>
      <c r="E25" s="123"/>
      <c r="F25" s="117"/>
      <c r="G25" s="115"/>
      <c r="H25" s="118"/>
      <c r="I25" s="2"/>
      <c r="J25" s="179"/>
      <c r="K25" s="154"/>
      <c r="L25" s="179"/>
      <c r="M25" s="125"/>
      <c r="N25" s="126"/>
      <c r="O25" s="126"/>
      <c r="P25" s="127"/>
      <c r="Q25" s="128"/>
      <c r="R25" s="129"/>
      <c r="S25" s="119"/>
      <c r="T25" s="133"/>
    </row>
    <row r="26" spans="2:48" s="1" customFormat="1" ht="28" customHeight="1" x14ac:dyDescent="0.45">
      <c r="B26" s="114" t="s">
        <v>178</v>
      </c>
      <c r="C26" s="470" t="s">
        <v>179</v>
      </c>
      <c r="D26" s="470"/>
      <c r="E26" s="471"/>
      <c r="F26" s="472" t="s">
        <v>104</v>
      </c>
      <c r="G26" s="470"/>
      <c r="H26" s="473"/>
      <c r="I26" s="55">
        <v>0</v>
      </c>
      <c r="J26" s="179"/>
      <c r="K26" s="154"/>
      <c r="L26" s="179"/>
      <c r="M26" s="125">
        <f>I26</f>
        <v>0</v>
      </c>
      <c r="N26" s="126"/>
      <c r="O26" s="126"/>
      <c r="P26" s="127"/>
      <c r="Q26" s="128"/>
      <c r="R26" s="129"/>
      <c r="S26" s="119">
        <v>27050</v>
      </c>
      <c r="T26" s="133">
        <f>S26*I26</f>
        <v>0</v>
      </c>
    </row>
    <row r="27" spans="2:48" s="1" customFormat="1" ht="30" hidden="1" customHeight="1" x14ac:dyDescent="0.45">
      <c r="B27" s="114"/>
      <c r="C27" s="115"/>
      <c r="D27" s="120"/>
      <c r="E27" s="123"/>
      <c r="F27" s="121"/>
      <c r="G27" s="116"/>
      <c r="H27" s="124"/>
      <c r="I27" s="2"/>
      <c r="J27" s="179"/>
      <c r="K27" s="154"/>
      <c r="L27" s="179"/>
      <c r="M27" s="125"/>
      <c r="N27" s="126"/>
      <c r="O27" s="126"/>
      <c r="P27" s="127"/>
      <c r="Q27" s="128"/>
      <c r="R27" s="129"/>
      <c r="S27" s="119"/>
      <c r="T27" s="133"/>
    </row>
    <row r="28" spans="2:48" s="1" customFormat="1" ht="28" customHeight="1" x14ac:dyDescent="0.45">
      <c r="B28" s="114" t="s">
        <v>180</v>
      </c>
      <c r="C28" s="470" t="s">
        <v>181</v>
      </c>
      <c r="D28" s="470"/>
      <c r="E28" s="471"/>
      <c r="F28" s="472" t="s">
        <v>182</v>
      </c>
      <c r="G28" s="470"/>
      <c r="H28" s="473"/>
      <c r="I28" s="55">
        <v>0</v>
      </c>
      <c r="J28" s="179"/>
      <c r="K28" s="154"/>
      <c r="L28" s="179"/>
      <c r="M28" s="125"/>
      <c r="N28" s="130"/>
      <c r="O28" s="131">
        <f>I28</f>
        <v>0</v>
      </c>
      <c r="P28" s="127"/>
      <c r="Q28" s="128"/>
      <c r="R28" s="129"/>
      <c r="S28" s="119">
        <v>119300</v>
      </c>
      <c r="T28" s="133">
        <f>S28*I28</f>
        <v>0</v>
      </c>
    </row>
    <row r="29" spans="2:48" s="1" customFormat="1" ht="30" hidden="1" customHeight="1" x14ac:dyDescent="0.45">
      <c r="B29" s="114"/>
      <c r="C29" s="115"/>
      <c r="D29" s="120"/>
      <c r="E29" s="123"/>
      <c r="F29" s="121"/>
      <c r="G29" s="116"/>
      <c r="H29" s="124"/>
      <c r="I29" s="2"/>
      <c r="J29" s="179"/>
      <c r="K29" s="154"/>
      <c r="L29" s="179"/>
      <c r="M29" s="125"/>
      <c r="N29" s="130"/>
      <c r="O29" s="130"/>
      <c r="P29" s="127"/>
      <c r="Q29" s="128"/>
      <c r="R29" s="129"/>
      <c r="S29" s="119"/>
      <c r="T29" s="133"/>
    </row>
    <row r="30" spans="2:48" s="1" customFormat="1" ht="28" customHeight="1" thickBot="1" x14ac:dyDescent="0.5">
      <c r="B30" s="114" t="s">
        <v>183</v>
      </c>
      <c r="C30" s="474" t="s">
        <v>48</v>
      </c>
      <c r="D30" s="474"/>
      <c r="E30" s="475"/>
      <c r="F30" s="476" t="s">
        <v>49</v>
      </c>
      <c r="G30" s="474"/>
      <c r="H30" s="477"/>
      <c r="I30" s="55">
        <v>0</v>
      </c>
      <c r="J30" s="181"/>
      <c r="K30" s="154"/>
      <c r="L30" s="181"/>
      <c r="M30" s="125"/>
      <c r="N30" s="126"/>
      <c r="O30" s="126"/>
      <c r="P30" s="127"/>
      <c r="Q30" s="128">
        <f>I30</f>
        <v>0</v>
      </c>
      <c r="R30" s="129"/>
      <c r="S30" s="119">
        <v>4772</v>
      </c>
      <c r="T30" s="133">
        <f>S30*I30</f>
        <v>0</v>
      </c>
    </row>
    <row r="31" spans="2:48" s="1" customFormat="1" ht="35.25" customHeight="1" thickBot="1" x14ac:dyDescent="0.5">
      <c r="B31" s="342" t="s">
        <v>316</v>
      </c>
      <c r="C31" s="343"/>
      <c r="D31" s="343"/>
      <c r="E31" s="343"/>
      <c r="F31" s="343"/>
      <c r="G31" s="344"/>
      <c r="H31" s="344"/>
      <c r="I31" s="356"/>
      <c r="J31" s="181"/>
      <c r="K31" s="332"/>
      <c r="L31" s="181"/>
      <c r="M31" s="345">
        <f>SUM(M6:M30)</f>
        <v>0</v>
      </c>
      <c r="N31" s="346">
        <f>ROUND(SUM(N6:N30),2)</f>
        <v>0</v>
      </c>
      <c r="O31" s="346">
        <f>ROUND(SUM(O6:O30),2)</f>
        <v>0</v>
      </c>
      <c r="P31" s="346">
        <f>SUM(P6:P30)</f>
        <v>0</v>
      </c>
      <c r="Q31" s="345">
        <f>SUM(Q6:Q30)</f>
        <v>0</v>
      </c>
      <c r="R31" s="345">
        <f>SUM(R6:R30)</f>
        <v>0</v>
      </c>
      <c r="S31" s="344"/>
      <c r="T31" s="357">
        <f>SUM(T6:T30)</f>
        <v>0</v>
      </c>
      <c r="AN31" s="4"/>
      <c r="AO31" s="11"/>
      <c r="AP31" s="11"/>
      <c r="AQ31" s="4"/>
      <c r="AR31" s="4"/>
      <c r="AS31" s="4"/>
      <c r="AT31" s="4"/>
      <c r="AU31" s="4"/>
      <c r="AV31" s="4"/>
    </row>
    <row r="32" spans="2:48" x14ac:dyDescent="0.45">
      <c r="B32" s="74"/>
      <c r="C32" s="10"/>
      <c r="D32" s="10"/>
      <c r="E32" s="10"/>
      <c r="F32" s="10"/>
      <c r="G32" s="10"/>
      <c r="H32" s="10"/>
      <c r="I32" s="75"/>
      <c r="K32" s="75"/>
      <c r="L32" s="181"/>
      <c r="S32" s="75"/>
      <c r="T32" s="76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2:39" x14ac:dyDescent="0.45">
      <c r="B33" s="74"/>
      <c r="C33" s="10"/>
      <c r="D33" s="10"/>
      <c r="E33" s="10"/>
      <c r="F33" s="10"/>
      <c r="G33" s="10"/>
      <c r="H33" s="10"/>
      <c r="I33" s="10"/>
      <c r="S33" s="75"/>
      <c r="T33" s="10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2:39" x14ac:dyDescent="0.45">
      <c r="B34" s="74"/>
      <c r="C34" s="10"/>
      <c r="D34" s="10"/>
      <c r="E34" s="10"/>
      <c r="F34" s="10"/>
      <c r="G34" s="10"/>
      <c r="H34" s="10"/>
      <c r="I34" s="10"/>
      <c r="S34" s="75"/>
      <c r="T34" s="10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2:39" x14ac:dyDescent="0.45">
      <c r="B35" s="74"/>
      <c r="C35" s="10"/>
      <c r="D35" s="10"/>
      <c r="E35" s="10"/>
      <c r="F35" s="10"/>
      <c r="G35" s="10"/>
      <c r="H35" s="10"/>
      <c r="I35" s="10"/>
      <c r="S35" s="75"/>
      <c r="T35" s="10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2:39" x14ac:dyDescent="0.45">
      <c r="B36" s="74"/>
      <c r="C36" s="10"/>
      <c r="D36" s="10"/>
      <c r="E36" s="10"/>
      <c r="F36" s="10"/>
      <c r="G36" s="10"/>
      <c r="H36" s="10"/>
      <c r="I36" s="10"/>
      <c r="S36" s="75"/>
      <c r="T36" s="10"/>
      <c r="U36" s="1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2:39" x14ac:dyDescent="0.45">
      <c r="B37" s="74"/>
      <c r="C37" s="10"/>
      <c r="D37" s="10"/>
      <c r="E37" s="10"/>
      <c r="F37" s="10"/>
      <c r="G37" s="10"/>
      <c r="H37" s="10"/>
      <c r="I37" s="10"/>
      <c r="S37" s="75"/>
      <c r="T37" s="10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2:39" x14ac:dyDescent="0.45">
      <c r="I38" s="10"/>
      <c r="T38" s="10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2:39" x14ac:dyDescent="0.45">
      <c r="I39" s="10"/>
      <c r="T39" s="10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2:39" x14ac:dyDescent="0.45">
      <c r="I40" s="10"/>
      <c r="T40" s="10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2:39" x14ac:dyDescent="0.45">
      <c r="I41" s="10"/>
      <c r="T41" s="1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2:39" x14ac:dyDescent="0.45">
      <c r="I42" s="10"/>
      <c r="T42" s="10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2:39" x14ac:dyDescent="0.45">
      <c r="I43" s="10"/>
      <c r="T43" s="10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2:39" x14ac:dyDescent="0.45">
      <c r="I44" s="10"/>
      <c r="T44" s="10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2:39" x14ac:dyDescent="0.45">
      <c r="I45" s="10"/>
      <c r="T45" s="10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2:39" x14ac:dyDescent="0.45">
      <c r="I46" s="10"/>
      <c r="T46" s="10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2:39" x14ac:dyDescent="0.45">
      <c r="I47" s="10"/>
      <c r="T47" s="10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2:39" x14ac:dyDescent="0.45">
      <c r="I48" s="10"/>
      <c r="T48" s="10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9:39" x14ac:dyDescent="0.45">
      <c r="I49" s="10"/>
      <c r="T49" s="10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9:39" x14ac:dyDescent="0.45">
      <c r="I50" s="10"/>
      <c r="T50" s="10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9:39" x14ac:dyDescent="0.45">
      <c r="I51" s="10"/>
      <c r="T51" s="10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9:39" x14ac:dyDescent="0.45">
      <c r="I52" s="10"/>
      <c r="T52" s="10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9:39" x14ac:dyDescent="0.45">
      <c r="I53" s="10"/>
      <c r="T53" s="10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9:39" x14ac:dyDescent="0.45"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9:39" x14ac:dyDescent="0.45"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9:39" x14ac:dyDescent="0.45"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1"/>
    </row>
    <row r="57" spans="9:39" x14ac:dyDescent="0.45"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9:39" x14ac:dyDescent="0.45"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9:39" x14ac:dyDescent="0.45"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9:39" x14ac:dyDescent="0.45"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9:39" x14ac:dyDescent="0.45"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9:39" x14ac:dyDescent="0.45"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9:39" x14ac:dyDescent="0.45"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</sheetData>
  <sheetProtection algorithmName="SHA-512" hashValue="gxw91wiRbuItol/Csm8BBnyVeTUJu6efZ7LKmcccsNw/TnzT98Zn8CZrflPProzXydGbI8ry1ntcy7Otiki4hA==" saltValue="YBT4pxKC6ncnLteOlLQabw==" spinCount="100000" sheet="1" objects="1" scenarios="1" autoFilter="0"/>
  <mergeCells count="38">
    <mergeCell ref="B2:E2"/>
    <mergeCell ref="O2:O4"/>
    <mergeCell ref="P2:P4"/>
    <mergeCell ref="Q2:Q4"/>
    <mergeCell ref="R2:R4"/>
    <mergeCell ref="F2:H5"/>
    <mergeCell ref="S2:S5"/>
    <mergeCell ref="I2:I5"/>
    <mergeCell ref="T2:T5"/>
    <mergeCell ref="M2:M4"/>
    <mergeCell ref="N2:N4"/>
    <mergeCell ref="K2:K5"/>
    <mergeCell ref="C30:E30"/>
    <mergeCell ref="F30:H30"/>
    <mergeCell ref="C24:E24"/>
    <mergeCell ref="F24:H24"/>
    <mergeCell ref="C28:E28"/>
    <mergeCell ref="F28:H28"/>
    <mergeCell ref="C26:E26"/>
    <mergeCell ref="F26:H26"/>
    <mergeCell ref="C6:E6"/>
    <mergeCell ref="F10:H10"/>
    <mergeCell ref="C12:E12"/>
    <mergeCell ref="F12:H12"/>
    <mergeCell ref="C16:E16"/>
    <mergeCell ref="F6:H6"/>
    <mergeCell ref="F16:H16"/>
    <mergeCell ref="C8:E8"/>
    <mergeCell ref="F8:H8"/>
    <mergeCell ref="C10:E10"/>
    <mergeCell ref="C18:E18"/>
    <mergeCell ref="F22:H22"/>
    <mergeCell ref="F18:H18"/>
    <mergeCell ref="C14:E14"/>
    <mergeCell ref="F14:H14"/>
    <mergeCell ref="C22:E22"/>
    <mergeCell ref="C20:E20"/>
    <mergeCell ref="F20:H20"/>
  </mergeCells>
  <conditionalFormatting sqref="T31">
    <cfRule type="expression" dxfId="16" priority="1" stopIfTrue="1">
      <formula>#REF!&gt;#REF!</formula>
    </cfRule>
    <cfRule type="expression" dxfId="15" priority="2" stopIfTrue="1">
      <formula>#REF!&lt;#REF!</formula>
    </cfRule>
    <cfRule type="expression" dxfId="14" priority="3">
      <formula>#REF!&gt;#REF!</formula>
    </cfRule>
  </conditionalFormatting>
  <conditionalFormatting sqref="K10 K12">
    <cfRule type="expression" dxfId="13" priority="161">
      <formula>K10&lt;I10/10</formula>
    </cfRule>
    <cfRule type="expression" dxfId="12" priority="162">
      <formula>K10&gt;I10</formula>
    </cfRule>
    <cfRule type="expression" dxfId="11" priority="163">
      <formula>L10=1</formula>
    </cfRule>
  </conditionalFormatting>
  <dataValidations disablePrompts="1" count="4">
    <dataValidation type="whole" allowBlank="1" showErrorMessage="1" sqref="I10:J10" xr:uid="{00000000-0002-0000-0300-000000000000}">
      <formula1>0</formula1>
      <formula2>999999</formula2>
    </dataValidation>
    <dataValidation type="whole" allowBlank="1" showInputMessage="1" showErrorMessage="1" sqref="I11:J30 I7:J9" xr:uid="{00000000-0002-0000-0300-000001000000}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_x000a__x000a_Na 1 kurz DVPP je možné využít max. 10 šablon." sqref="K12 K10" xr:uid="{00000000-0002-0000-0300-000002000000}">
      <formula1>I10</formula1>
    </dataValidation>
    <dataValidation type="whole" allowBlank="1" showInputMessage="1" showErrorMessage="1" sqref="I6:J6" xr:uid="{00000000-0002-0000-0300-000003000000}">
      <formula1>0</formula1>
      <formula2>1000</formula2>
    </dataValidation>
  </dataValidations>
  <hyperlinks>
    <hyperlink ref="B1" location="'Úvodní strana'!A1" display="zpět na úvodní stranu" xr:uid="{00000000-0004-0000-0300-000000000000}"/>
  </hyperlinks>
  <pageMargins left="0.51181102362204722" right="0.31496062992125984" top="0.39370078740157483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Y90"/>
  <sheetViews>
    <sheetView workbookViewId="0">
      <selection activeCell="D3" sqref="D3"/>
    </sheetView>
  </sheetViews>
  <sheetFormatPr defaultColWidth="9.1796875" defaultRowHeight="16" x14ac:dyDescent="0.45"/>
  <cols>
    <col min="1" max="1" width="1.54296875" style="4" customWidth="1"/>
    <col min="2" max="2" width="7.7265625" style="8" customWidth="1"/>
    <col min="3" max="3" width="28.453125" style="5" customWidth="1"/>
    <col min="4" max="4" width="23" style="5" customWidth="1"/>
    <col min="5" max="5" width="6.26953125" style="5" customWidth="1"/>
    <col min="6" max="6" width="8.54296875" style="5" customWidth="1"/>
    <col min="7" max="7" width="9" style="5" customWidth="1"/>
    <col min="8" max="8" width="42.81640625" style="5" customWidth="1"/>
    <col min="9" max="9" width="17.453125" style="5" customWidth="1"/>
    <col min="10" max="10" width="2.26953125" style="181" customWidth="1"/>
    <col min="11" max="11" width="14.453125" style="10" customWidth="1"/>
    <col min="12" max="12" width="2.1796875" style="10" hidden="1" customWidth="1"/>
    <col min="13" max="13" width="2.1796875" style="181" customWidth="1"/>
    <col min="14" max="19" width="7.7265625" style="5" customWidth="1"/>
    <col min="20" max="20" width="11.7265625" style="4" customWidth="1"/>
    <col min="21" max="21" width="11.54296875" style="6" customWidth="1"/>
    <col min="22" max="22" width="4" style="4" customWidth="1"/>
    <col min="23" max="23" width="8" style="6" customWidth="1"/>
    <col min="24" max="24" width="13.26953125" style="6" customWidth="1"/>
    <col min="25" max="25" width="2.1796875" style="4" customWidth="1"/>
    <col min="26" max="26" width="2" style="4" customWidth="1"/>
    <col min="27" max="27" width="13.26953125" style="4" customWidth="1"/>
    <col min="28" max="29" width="7" style="77" customWidth="1"/>
    <col min="30" max="33" width="7" style="4" customWidth="1"/>
    <col min="34" max="39" width="7" style="77" customWidth="1"/>
    <col min="40" max="40" width="8.54296875" style="4" customWidth="1"/>
    <col min="41" max="41" width="4.26953125" style="4" customWidth="1"/>
    <col min="42" max="42" width="15" style="4" customWidth="1"/>
    <col min="43" max="49" width="11.26953125" style="4" customWidth="1"/>
    <col min="50" max="50" width="4.26953125" style="4" customWidth="1"/>
    <col min="51" max="16384" width="9.1796875" style="4"/>
  </cols>
  <sheetData>
    <row r="1" spans="2:45" ht="16.5" thickBot="1" x14ac:dyDescent="0.5">
      <c r="B1" s="12" t="s">
        <v>44</v>
      </c>
      <c r="C1" s="4"/>
      <c r="D1" s="4"/>
    </row>
    <row r="2" spans="2:45" ht="54.75" customHeight="1" x14ac:dyDescent="0.45">
      <c r="B2" s="549" t="s">
        <v>187</v>
      </c>
      <c r="C2" s="550"/>
      <c r="D2" s="550"/>
      <c r="E2" s="551"/>
      <c r="F2" s="517" t="s">
        <v>32</v>
      </c>
      <c r="G2" s="518"/>
      <c r="H2" s="519"/>
      <c r="I2" s="540" t="s">
        <v>313</v>
      </c>
      <c r="J2" s="180"/>
      <c r="K2" s="534" t="s">
        <v>314</v>
      </c>
      <c r="L2" s="173"/>
      <c r="N2" s="545" t="s">
        <v>6</v>
      </c>
      <c r="O2" s="547" t="s">
        <v>0</v>
      </c>
      <c r="P2" s="547" t="s">
        <v>1</v>
      </c>
      <c r="Q2" s="547" t="s">
        <v>52</v>
      </c>
      <c r="R2" s="547" t="s">
        <v>53</v>
      </c>
      <c r="S2" s="547" t="s">
        <v>54</v>
      </c>
      <c r="T2" s="537" t="s">
        <v>19</v>
      </c>
      <c r="U2" s="542" t="s">
        <v>312</v>
      </c>
      <c r="W2" s="526" t="s">
        <v>192</v>
      </c>
      <c r="X2" s="527"/>
    </row>
    <row r="3" spans="2:45" s="5" customFormat="1" ht="19.5" customHeight="1" thickBot="1" x14ac:dyDescent="0.5">
      <c r="B3" s="9"/>
      <c r="C3" s="373" t="s">
        <v>310</v>
      </c>
      <c r="D3" s="322"/>
      <c r="E3" s="363"/>
      <c r="F3" s="520"/>
      <c r="G3" s="521"/>
      <c r="H3" s="522"/>
      <c r="I3" s="541"/>
      <c r="J3" s="180"/>
      <c r="K3" s="535"/>
      <c r="L3" s="173"/>
      <c r="M3" s="181"/>
      <c r="N3" s="546"/>
      <c r="O3" s="548"/>
      <c r="P3" s="548"/>
      <c r="Q3" s="548"/>
      <c r="R3" s="548"/>
      <c r="S3" s="548"/>
      <c r="T3" s="538"/>
      <c r="U3" s="543"/>
      <c r="W3" s="528"/>
      <c r="X3" s="529"/>
      <c r="Y3" s="4"/>
      <c r="Z3" s="4"/>
      <c r="AA3" s="4"/>
      <c r="AB3" s="77"/>
      <c r="AC3" s="77"/>
      <c r="AD3" s="4"/>
      <c r="AE3" s="4"/>
      <c r="AF3" s="4"/>
      <c r="AG3" s="4"/>
      <c r="AH3" s="77"/>
      <c r="AI3" s="77"/>
      <c r="AJ3" s="77"/>
      <c r="AK3" s="77"/>
      <c r="AL3" s="77"/>
      <c r="AM3" s="77"/>
      <c r="AN3" s="4"/>
      <c r="AO3" s="4"/>
      <c r="AP3" s="4"/>
      <c r="AQ3" s="4"/>
      <c r="AR3" s="4"/>
      <c r="AS3" s="4"/>
    </row>
    <row r="4" spans="2:45" s="7" customFormat="1" ht="19.5" customHeight="1" x14ac:dyDescent="0.45">
      <c r="B4" s="9"/>
      <c r="C4" s="373" t="s">
        <v>311</v>
      </c>
      <c r="D4" s="322"/>
      <c r="E4" s="364"/>
      <c r="F4" s="520"/>
      <c r="G4" s="521"/>
      <c r="H4" s="522"/>
      <c r="I4" s="541"/>
      <c r="J4" s="180"/>
      <c r="K4" s="535"/>
      <c r="L4" s="174"/>
      <c r="M4" s="181"/>
      <c r="N4" s="546"/>
      <c r="O4" s="548"/>
      <c r="P4" s="548"/>
      <c r="Q4" s="548"/>
      <c r="R4" s="548"/>
      <c r="S4" s="548"/>
      <c r="T4" s="538"/>
      <c r="U4" s="543"/>
      <c r="W4" s="243" t="s">
        <v>190</v>
      </c>
      <c r="X4" s="243" t="s">
        <v>191</v>
      </c>
      <c r="Y4" s="5"/>
      <c r="Z4" s="5"/>
      <c r="AA4" s="5"/>
      <c r="AB4" s="79"/>
      <c r="AC4" s="79"/>
      <c r="AD4" s="5"/>
      <c r="AE4" s="5"/>
      <c r="AF4" s="5"/>
      <c r="AG4" s="5"/>
      <c r="AH4" s="79"/>
      <c r="AI4" s="79"/>
      <c r="AJ4" s="79"/>
      <c r="AK4" s="79"/>
      <c r="AL4" s="79"/>
      <c r="AM4" s="79"/>
      <c r="AN4" s="5"/>
      <c r="AO4" s="5"/>
      <c r="AP4" s="5"/>
      <c r="AQ4" s="5"/>
      <c r="AR4" s="5"/>
      <c r="AS4" s="5"/>
    </row>
    <row r="5" spans="2:45" s="1" customFormat="1" ht="20.25" customHeight="1" thickBot="1" x14ac:dyDescent="0.4">
      <c r="B5" s="365"/>
      <c r="C5" s="366"/>
      <c r="D5" s="366"/>
      <c r="E5" s="367"/>
      <c r="F5" s="523"/>
      <c r="G5" s="524"/>
      <c r="H5" s="525"/>
      <c r="I5" s="541"/>
      <c r="J5" s="180"/>
      <c r="K5" s="536"/>
      <c r="L5" s="174"/>
      <c r="M5" s="182"/>
      <c r="N5" s="33">
        <v>54000</v>
      </c>
      <c r="O5" s="34">
        <v>50501</v>
      </c>
      <c r="P5" s="34">
        <v>52601</v>
      </c>
      <c r="Q5" s="34">
        <v>52106</v>
      </c>
      <c r="R5" s="36">
        <v>51212</v>
      </c>
      <c r="S5" s="35">
        <v>51017</v>
      </c>
      <c r="T5" s="539"/>
      <c r="U5" s="544"/>
      <c r="W5" s="244"/>
      <c r="X5" s="244"/>
      <c r="Y5" s="7"/>
      <c r="Z5" s="7"/>
      <c r="AA5" s="7"/>
      <c r="AB5" s="81"/>
      <c r="AC5" s="81"/>
      <c r="AD5" s="7"/>
      <c r="AE5" s="7"/>
      <c r="AF5" s="7"/>
      <c r="AG5" s="7"/>
      <c r="AH5" s="81"/>
      <c r="AI5" s="81"/>
      <c r="AJ5" s="81"/>
      <c r="AK5" s="81"/>
      <c r="AL5" s="81"/>
      <c r="AM5" s="81"/>
      <c r="AN5" s="7"/>
      <c r="AO5" s="7"/>
      <c r="AP5" s="7"/>
      <c r="AQ5" s="7"/>
      <c r="AR5" s="7"/>
      <c r="AS5" s="7"/>
    </row>
    <row r="6" spans="2:45" s="1" customFormat="1" ht="30" customHeight="1" x14ac:dyDescent="0.45">
      <c r="B6" s="170" t="s">
        <v>117</v>
      </c>
      <c r="C6" s="530" t="s">
        <v>118</v>
      </c>
      <c r="D6" s="530"/>
      <c r="E6" s="531"/>
      <c r="F6" s="532" t="s">
        <v>119</v>
      </c>
      <c r="G6" s="530"/>
      <c r="H6" s="533"/>
      <c r="I6" s="56">
        <v>0</v>
      </c>
      <c r="J6" s="181"/>
      <c r="K6" s="154"/>
      <c r="L6" s="53">
        <f>I6</f>
        <v>0</v>
      </c>
      <c r="M6" s="181"/>
      <c r="N6" s="13"/>
      <c r="O6" s="14">
        <f>L6*1/24</f>
        <v>0</v>
      </c>
      <c r="P6" s="14"/>
      <c r="Q6" s="15"/>
      <c r="R6" s="37"/>
      <c r="S6" s="16"/>
      <c r="T6" s="161">
        <v>3871</v>
      </c>
      <c r="U6" s="26">
        <f>T6*L6</f>
        <v>0</v>
      </c>
      <c r="W6" s="247">
        <f>L6+Internát!L6</f>
        <v>0</v>
      </c>
      <c r="X6" s="248">
        <f>U6+Internát!U6</f>
        <v>0</v>
      </c>
      <c r="AB6" s="82"/>
      <c r="AC6" s="82"/>
      <c r="AH6" s="82"/>
      <c r="AI6" s="82"/>
      <c r="AJ6" s="82"/>
      <c r="AK6" s="82"/>
      <c r="AL6" s="82"/>
      <c r="AM6" s="82"/>
    </row>
    <row r="7" spans="2:45" s="1" customFormat="1" ht="30" hidden="1" customHeight="1" x14ac:dyDescent="0.45">
      <c r="B7" s="171"/>
      <c r="C7" s="156"/>
      <c r="D7" s="156"/>
      <c r="E7" s="157"/>
      <c r="F7" s="162"/>
      <c r="G7" s="163"/>
      <c r="H7" s="164"/>
      <c r="I7" s="3"/>
      <c r="J7" s="181"/>
      <c r="K7" s="154"/>
      <c r="L7" s="54"/>
      <c r="M7" s="181"/>
      <c r="N7" s="17"/>
      <c r="O7" s="18"/>
      <c r="P7" s="18"/>
      <c r="Q7" s="19"/>
      <c r="R7" s="38"/>
      <c r="S7" s="20"/>
      <c r="T7" s="165"/>
      <c r="U7" s="27"/>
      <c r="W7" s="247"/>
      <c r="X7" s="248"/>
      <c r="AB7" s="82"/>
      <c r="AC7" s="82"/>
      <c r="AH7" s="82"/>
      <c r="AI7" s="82"/>
      <c r="AJ7" s="82"/>
      <c r="AK7" s="82"/>
      <c r="AL7" s="82"/>
      <c r="AM7" s="82"/>
    </row>
    <row r="8" spans="2:45" s="1" customFormat="1" ht="30" customHeight="1" x14ac:dyDescent="0.45">
      <c r="B8" s="172" t="s">
        <v>120</v>
      </c>
      <c r="C8" s="506" t="s">
        <v>121</v>
      </c>
      <c r="D8" s="506"/>
      <c r="E8" s="507"/>
      <c r="F8" s="508" t="s">
        <v>122</v>
      </c>
      <c r="G8" s="506"/>
      <c r="H8" s="509"/>
      <c r="I8" s="55">
        <v>0</v>
      </c>
      <c r="J8" s="181"/>
      <c r="K8" s="154"/>
      <c r="L8" s="53">
        <f>I8</f>
        <v>0</v>
      </c>
      <c r="M8" s="181"/>
      <c r="N8" s="21"/>
      <c r="O8" s="22">
        <f>L8*1/24</f>
        <v>0</v>
      </c>
      <c r="P8" s="22"/>
      <c r="Q8" s="23"/>
      <c r="R8" s="39"/>
      <c r="S8" s="24"/>
      <c r="T8" s="166">
        <v>6292</v>
      </c>
      <c r="U8" s="28">
        <f>T8*L8</f>
        <v>0</v>
      </c>
      <c r="W8" s="247">
        <f>L8+Internát!L8</f>
        <v>0</v>
      </c>
      <c r="X8" s="248">
        <f>U8+Internát!U8</f>
        <v>0</v>
      </c>
      <c r="AB8" s="82"/>
      <c r="AC8" s="82"/>
      <c r="AH8" s="82"/>
      <c r="AI8" s="82"/>
      <c r="AJ8" s="82"/>
      <c r="AK8" s="82"/>
      <c r="AL8" s="82"/>
      <c r="AM8" s="82"/>
    </row>
    <row r="9" spans="2:45" s="1" customFormat="1" ht="30" hidden="1" customHeight="1" x14ac:dyDescent="0.45">
      <c r="B9" s="172"/>
      <c r="C9" s="158"/>
      <c r="D9" s="158"/>
      <c r="E9" s="159"/>
      <c r="F9" s="167"/>
      <c r="G9" s="159"/>
      <c r="H9" s="168"/>
      <c r="I9" s="2"/>
      <c r="J9" s="181"/>
      <c r="K9" s="154"/>
      <c r="L9" s="54"/>
      <c r="M9" s="181"/>
      <c r="N9" s="21"/>
      <c r="O9" s="22"/>
      <c r="P9" s="22"/>
      <c r="Q9" s="23"/>
      <c r="R9" s="39"/>
      <c r="S9" s="24"/>
      <c r="T9" s="166"/>
      <c r="U9" s="28"/>
      <c r="W9" s="249"/>
      <c r="X9" s="250"/>
      <c r="AB9" s="82"/>
      <c r="AC9" s="82"/>
      <c r="AH9" s="82"/>
      <c r="AI9" s="82"/>
      <c r="AJ9" s="82"/>
      <c r="AK9" s="82"/>
      <c r="AL9" s="82"/>
      <c r="AM9" s="82"/>
    </row>
    <row r="10" spans="2:45" s="1" customFormat="1" ht="30" customHeight="1" x14ac:dyDescent="0.45">
      <c r="B10" s="172" t="s">
        <v>123</v>
      </c>
      <c r="C10" s="506" t="s">
        <v>124</v>
      </c>
      <c r="D10" s="506"/>
      <c r="E10" s="507"/>
      <c r="F10" s="508" t="s">
        <v>125</v>
      </c>
      <c r="G10" s="506"/>
      <c r="H10" s="509"/>
      <c r="I10" s="55">
        <v>0</v>
      </c>
      <c r="J10" s="181"/>
      <c r="K10" s="154"/>
      <c r="L10" s="53">
        <f>I10</f>
        <v>0</v>
      </c>
      <c r="M10" s="181"/>
      <c r="N10" s="21"/>
      <c r="O10" s="22">
        <f>L10*1/24</f>
        <v>0</v>
      </c>
      <c r="P10" s="22"/>
      <c r="Q10" s="23"/>
      <c r="R10" s="39"/>
      <c r="S10" s="24"/>
      <c r="T10" s="166">
        <v>31460</v>
      </c>
      <c r="U10" s="28">
        <f>T10*L10</f>
        <v>0</v>
      </c>
      <c r="W10" s="247">
        <f>L10+Internát!L10</f>
        <v>0</v>
      </c>
      <c r="X10" s="248">
        <f>U10+Internát!U10</f>
        <v>0</v>
      </c>
      <c r="AB10" s="82"/>
      <c r="AC10" s="82"/>
      <c r="AH10" s="82"/>
      <c r="AI10" s="82"/>
      <c r="AJ10" s="82"/>
      <c r="AK10" s="82"/>
      <c r="AL10" s="82"/>
      <c r="AM10" s="82"/>
    </row>
    <row r="11" spans="2:45" s="1" customFormat="1" ht="30" hidden="1" customHeight="1" x14ac:dyDescent="0.45">
      <c r="B11" s="172"/>
      <c r="C11" s="158"/>
      <c r="D11" s="158"/>
      <c r="E11" s="159"/>
      <c r="F11" s="167"/>
      <c r="G11" s="159"/>
      <c r="H11" s="168"/>
      <c r="I11" s="2"/>
      <c r="J11" s="181"/>
      <c r="K11" s="154"/>
      <c r="L11" s="54"/>
      <c r="M11" s="181"/>
      <c r="N11" s="21"/>
      <c r="O11" s="22"/>
      <c r="P11" s="22"/>
      <c r="Q11" s="23"/>
      <c r="R11" s="39"/>
      <c r="S11" s="24"/>
      <c r="T11" s="166"/>
      <c r="U11" s="28"/>
      <c r="W11" s="249"/>
      <c r="X11" s="250"/>
      <c r="AB11" s="82"/>
      <c r="AC11" s="82"/>
      <c r="AH11" s="82"/>
      <c r="AI11" s="82"/>
      <c r="AJ11" s="82"/>
      <c r="AK11" s="82"/>
      <c r="AL11" s="82"/>
      <c r="AM11" s="82"/>
    </row>
    <row r="12" spans="2:45" s="1" customFormat="1" ht="30" customHeight="1" x14ac:dyDescent="0.45">
      <c r="B12" s="172" t="s">
        <v>126</v>
      </c>
      <c r="C12" s="506" t="s">
        <v>127</v>
      </c>
      <c r="D12" s="506"/>
      <c r="E12" s="507"/>
      <c r="F12" s="508" t="s">
        <v>128</v>
      </c>
      <c r="G12" s="506"/>
      <c r="H12" s="509"/>
      <c r="I12" s="55">
        <v>0</v>
      </c>
      <c r="J12" s="181"/>
      <c r="K12" s="154"/>
      <c r="L12" s="53">
        <f>I12</f>
        <v>0</v>
      </c>
      <c r="M12" s="181"/>
      <c r="N12" s="21"/>
      <c r="O12" s="22">
        <f>L12*1/24</f>
        <v>0</v>
      </c>
      <c r="P12" s="22"/>
      <c r="Q12" s="23"/>
      <c r="R12" s="39"/>
      <c r="S12" s="24"/>
      <c r="T12" s="166">
        <v>5291</v>
      </c>
      <c r="U12" s="28">
        <f>T12*L12</f>
        <v>0</v>
      </c>
      <c r="W12" s="247">
        <f>L12+Internát!L12</f>
        <v>0</v>
      </c>
      <c r="X12" s="248">
        <f>U12+Internát!U12</f>
        <v>0</v>
      </c>
      <c r="AB12" s="82"/>
      <c r="AC12" s="82"/>
      <c r="AH12" s="82"/>
      <c r="AI12" s="82"/>
      <c r="AJ12" s="82"/>
      <c r="AK12" s="82"/>
      <c r="AL12" s="82"/>
      <c r="AM12" s="82"/>
    </row>
    <row r="13" spans="2:45" s="1" customFormat="1" ht="30" hidden="1" customHeight="1" x14ac:dyDescent="0.45">
      <c r="B13" s="172"/>
      <c r="C13" s="158"/>
      <c r="D13" s="158"/>
      <c r="E13" s="159"/>
      <c r="F13" s="167"/>
      <c r="G13" s="159"/>
      <c r="H13" s="168"/>
      <c r="I13" s="2"/>
      <c r="J13" s="181"/>
      <c r="K13" s="154"/>
      <c r="L13" s="54"/>
      <c r="M13" s="181"/>
      <c r="N13" s="21"/>
      <c r="O13" s="22"/>
      <c r="P13" s="22"/>
      <c r="Q13" s="23"/>
      <c r="R13" s="39"/>
      <c r="S13" s="24"/>
      <c r="T13" s="166"/>
      <c r="U13" s="28"/>
      <c r="W13" s="249"/>
      <c r="X13" s="250"/>
      <c r="AB13" s="82"/>
      <c r="AC13" s="82"/>
      <c r="AH13" s="82"/>
      <c r="AI13" s="82"/>
      <c r="AJ13" s="82"/>
      <c r="AK13" s="82"/>
      <c r="AL13" s="82"/>
      <c r="AM13" s="82"/>
    </row>
    <row r="14" spans="2:45" s="1" customFormat="1" ht="30" customHeight="1" x14ac:dyDescent="0.45">
      <c r="B14" s="172" t="s">
        <v>129</v>
      </c>
      <c r="C14" s="506" t="s">
        <v>130</v>
      </c>
      <c r="D14" s="506"/>
      <c r="E14" s="507"/>
      <c r="F14" s="508" t="s">
        <v>131</v>
      </c>
      <c r="G14" s="506"/>
      <c r="H14" s="509"/>
      <c r="I14" s="55">
        <v>0</v>
      </c>
      <c r="J14" s="181"/>
      <c r="K14" s="154"/>
      <c r="L14" s="53">
        <f>I14</f>
        <v>0</v>
      </c>
      <c r="M14" s="181"/>
      <c r="N14" s="21"/>
      <c r="O14" s="22">
        <f>L14*1/24</f>
        <v>0</v>
      </c>
      <c r="P14" s="22"/>
      <c r="Q14" s="23"/>
      <c r="R14" s="39"/>
      <c r="S14" s="24"/>
      <c r="T14" s="166">
        <v>5593</v>
      </c>
      <c r="U14" s="28">
        <f>T14*L14</f>
        <v>0</v>
      </c>
      <c r="W14" s="247">
        <f>L14+Internát!L14</f>
        <v>0</v>
      </c>
      <c r="X14" s="248">
        <f>U14+Internát!U14</f>
        <v>0</v>
      </c>
      <c r="AB14" s="82"/>
      <c r="AC14" s="82"/>
      <c r="AH14" s="82"/>
      <c r="AI14" s="82"/>
      <c r="AJ14" s="82"/>
      <c r="AK14" s="82"/>
      <c r="AL14" s="82"/>
      <c r="AM14" s="82"/>
    </row>
    <row r="15" spans="2:45" s="1" customFormat="1" ht="30" hidden="1" customHeight="1" x14ac:dyDescent="0.45">
      <c r="B15" s="172"/>
      <c r="C15" s="158"/>
      <c r="D15" s="158"/>
      <c r="E15" s="159"/>
      <c r="F15" s="167"/>
      <c r="G15" s="159"/>
      <c r="H15" s="168"/>
      <c r="I15" s="2"/>
      <c r="J15" s="181"/>
      <c r="K15" s="154"/>
      <c r="L15" s="53"/>
      <c r="M15" s="181"/>
      <c r="N15" s="21"/>
      <c r="O15" s="22"/>
      <c r="P15" s="22"/>
      <c r="Q15" s="23"/>
      <c r="R15" s="39"/>
      <c r="S15" s="24"/>
      <c r="T15" s="166"/>
      <c r="U15" s="28"/>
      <c r="W15" s="249"/>
      <c r="X15" s="250"/>
      <c r="AB15" s="82"/>
      <c r="AC15" s="82"/>
      <c r="AH15" s="82"/>
      <c r="AI15" s="82"/>
      <c r="AJ15" s="82"/>
      <c r="AK15" s="82"/>
      <c r="AL15" s="82"/>
      <c r="AM15" s="82"/>
    </row>
    <row r="16" spans="2:45" s="1" customFormat="1" ht="30" customHeight="1" x14ac:dyDescent="0.45">
      <c r="B16" s="172" t="s">
        <v>132</v>
      </c>
      <c r="C16" s="506" t="s">
        <v>133</v>
      </c>
      <c r="D16" s="506"/>
      <c r="E16" s="507"/>
      <c r="F16" s="508" t="s">
        <v>34</v>
      </c>
      <c r="G16" s="506"/>
      <c r="H16" s="509"/>
      <c r="I16" s="55">
        <v>0</v>
      </c>
      <c r="J16" s="181"/>
      <c r="K16" s="155">
        <v>0</v>
      </c>
      <c r="L16" s="53">
        <f>I16</f>
        <v>0</v>
      </c>
      <c r="M16" s="181"/>
      <c r="N16" s="21">
        <f>IF(I16&gt;0,K16,0)</f>
        <v>0</v>
      </c>
      <c r="O16" s="22"/>
      <c r="P16" s="22"/>
      <c r="Q16" s="23"/>
      <c r="R16" s="39"/>
      <c r="S16" s="24"/>
      <c r="T16" s="166">
        <v>3896</v>
      </c>
      <c r="U16" s="28">
        <f>T16*L16</f>
        <v>0</v>
      </c>
      <c r="W16" s="247">
        <f>L16+Internát!L16</f>
        <v>0</v>
      </c>
      <c r="X16" s="248">
        <f>U16+Internát!U16</f>
        <v>0</v>
      </c>
      <c r="AB16" s="82"/>
      <c r="AC16" s="82"/>
      <c r="AH16" s="82"/>
      <c r="AI16" s="82"/>
      <c r="AJ16" s="82"/>
      <c r="AK16" s="82"/>
      <c r="AL16" s="82"/>
      <c r="AM16" s="82"/>
    </row>
    <row r="17" spans="2:39" s="1" customFormat="1" ht="30" hidden="1" customHeight="1" x14ac:dyDescent="0.45">
      <c r="B17" s="172"/>
      <c r="C17" s="158"/>
      <c r="D17" s="158"/>
      <c r="E17" s="159"/>
      <c r="F17" s="167"/>
      <c r="G17" s="159"/>
      <c r="H17" s="168"/>
      <c r="I17" s="2"/>
      <c r="J17" s="181"/>
      <c r="K17" s="154"/>
      <c r="L17" s="53"/>
      <c r="M17" s="181"/>
      <c r="N17" s="21"/>
      <c r="O17" s="22"/>
      <c r="P17" s="22"/>
      <c r="Q17" s="23"/>
      <c r="R17" s="39"/>
      <c r="S17" s="24"/>
      <c r="T17" s="166"/>
      <c r="U17" s="28"/>
      <c r="W17" s="249"/>
      <c r="X17" s="250"/>
      <c r="AB17" s="82"/>
      <c r="AC17" s="82"/>
      <c r="AH17" s="82"/>
      <c r="AI17" s="82"/>
      <c r="AJ17" s="82"/>
      <c r="AK17" s="82"/>
      <c r="AL17" s="82"/>
      <c r="AM17" s="82"/>
    </row>
    <row r="18" spans="2:39" s="1" customFormat="1" ht="30" customHeight="1" x14ac:dyDescent="0.45">
      <c r="B18" s="172" t="s">
        <v>134</v>
      </c>
      <c r="C18" s="506" t="s">
        <v>195</v>
      </c>
      <c r="D18" s="506"/>
      <c r="E18" s="507"/>
      <c r="F18" s="508" t="s">
        <v>82</v>
      </c>
      <c r="G18" s="506"/>
      <c r="H18" s="509"/>
      <c r="I18" s="55">
        <v>0</v>
      </c>
      <c r="J18" s="181"/>
      <c r="K18" s="155">
        <v>0</v>
      </c>
      <c r="L18" s="53">
        <f>I18</f>
        <v>0</v>
      </c>
      <c r="M18" s="181"/>
      <c r="N18" s="21">
        <f>IF(I18&gt;0,K18,0)</f>
        <v>0</v>
      </c>
      <c r="O18" s="22"/>
      <c r="P18" s="22"/>
      <c r="Q18" s="23"/>
      <c r="R18" s="39"/>
      <c r="S18" s="24"/>
      <c r="T18" s="166">
        <v>3896</v>
      </c>
      <c r="U18" s="28">
        <f>T18*L18</f>
        <v>0</v>
      </c>
      <c r="W18" s="247">
        <f>L18+Internát!L18</f>
        <v>0</v>
      </c>
      <c r="X18" s="248">
        <f>U18+Internát!U18</f>
        <v>0</v>
      </c>
      <c r="AB18" s="82"/>
      <c r="AC18" s="82"/>
      <c r="AH18" s="82"/>
      <c r="AI18" s="82"/>
      <c r="AJ18" s="82"/>
      <c r="AK18" s="82"/>
      <c r="AL18" s="82"/>
      <c r="AM18" s="82"/>
    </row>
    <row r="19" spans="2:39" s="1" customFormat="1" ht="30" hidden="1" customHeight="1" x14ac:dyDescent="0.45">
      <c r="B19" s="172"/>
      <c r="C19" s="158"/>
      <c r="D19" s="158"/>
      <c r="E19" s="159"/>
      <c r="F19" s="167"/>
      <c r="G19" s="159"/>
      <c r="H19" s="168"/>
      <c r="I19" s="2"/>
      <c r="J19" s="181"/>
      <c r="K19" s="154"/>
      <c r="L19" s="53"/>
      <c r="M19" s="181"/>
      <c r="N19" s="21"/>
      <c r="O19" s="22"/>
      <c r="P19" s="22"/>
      <c r="Q19" s="23"/>
      <c r="R19" s="39"/>
      <c r="S19" s="24"/>
      <c r="T19" s="166"/>
      <c r="U19" s="28"/>
      <c r="W19" s="249"/>
      <c r="X19" s="250"/>
      <c r="AB19" s="82"/>
      <c r="AC19" s="82"/>
      <c r="AH19" s="82"/>
      <c r="AI19" s="82"/>
      <c r="AJ19" s="82"/>
      <c r="AK19" s="82"/>
      <c r="AL19" s="82"/>
      <c r="AM19" s="82"/>
    </row>
    <row r="20" spans="2:39" s="1" customFormat="1" ht="30" customHeight="1" x14ac:dyDescent="0.45">
      <c r="B20" s="172" t="s">
        <v>136</v>
      </c>
      <c r="C20" s="506" t="s">
        <v>137</v>
      </c>
      <c r="D20" s="506"/>
      <c r="E20" s="507"/>
      <c r="F20" s="508" t="s">
        <v>38</v>
      </c>
      <c r="G20" s="506"/>
      <c r="H20" s="509"/>
      <c r="I20" s="55">
        <v>0</v>
      </c>
      <c r="J20" s="181"/>
      <c r="K20" s="154"/>
      <c r="L20" s="53">
        <f>IF(I20=1,0,I20)</f>
        <v>0</v>
      </c>
      <c r="M20" s="181"/>
      <c r="N20" s="21">
        <f>L20</f>
        <v>0</v>
      </c>
      <c r="O20" s="22"/>
      <c r="P20" s="22"/>
      <c r="Q20" s="23"/>
      <c r="R20" s="39"/>
      <c r="S20" s="24"/>
      <c r="T20" s="166">
        <v>1360</v>
      </c>
      <c r="U20" s="28">
        <f>T20*L20</f>
        <v>0</v>
      </c>
      <c r="W20" s="247">
        <f>L20+Internát!L20</f>
        <v>0</v>
      </c>
      <c r="X20" s="248">
        <f>U20+Internát!U20</f>
        <v>0</v>
      </c>
      <c r="AB20" s="82"/>
      <c r="AC20" s="82"/>
      <c r="AH20" s="82"/>
      <c r="AI20" s="82"/>
      <c r="AJ20" s="82"/>
      <c r="AK20" s="82"/>
      <c r="AL20" s="82"/>
      <c r="AM20" s="82"/>
    </row>
    <row r="21" spans="2:39" s="1" customFormat="1" ht="30" hidden="1" customHeight="1" x14ac:dyDescent="0.45">
      <c r="B21" s="172"/>
      <c r="C21" s="158"/>
      <c r="D21" s="158"/>
      <c r="E21" s="159"/>
      <c r="F21" s="167"/>
      <c r="G21" s="159"/>
      <c r="H21" s="168"/>
      <c r="I21" s="2"/>
      <c r="J21" s="181"/>
      <c r="K21" s="154"/>
      <c r="L21" s="53"/>
      <c r="M21" s="181"/>
      <c r="N21" s="21"/>
      <c r="O21" s="22"/>
      <c r="P21" s="22"/>
      <c r="Q21" s="23"/>
      <c r="R21" s="39"/>
      <c r="S21" s="24"/>
      <c r="T21" s="166"/>
      <c r="U21" s="28"/>
      <c r="W21" s="249"/>
      <c r="X21" s="250"/>
      <c r="AB21" s="82"/>
      <c r="AC21" s="82"/>
      <c r="AH21" s="82"/>
      <c r="AI21" s="82"/>
      <c r="AJ21" s="82"/>
      <c r="AK21" s="82"/>
      <c r="AL21" s="82"/>
      <c r="AM21" s="82"/>
    </row>
    <row r="22" spans="2:39" s="1" customFormat="1" ht="30" customHeight="1" x14ac:dyDescent="0.45">
      <c r="B22" s="172" t="s">
        <v>138</v>
      </c>
      <c r="C22" s="506" t="s">
        <v>139</v>
      </c>
      <c r="D22" s="506"/>
      <c r="E22" s="507"/>
      <c r="F22" s="508" t="s">
        <v>39</v>
      </c>
      <c r="G22" s="506"/>
      <c r="H22" s="509"/>
      <c r="I22" s="55">
        <v>0</v>
      </c>
      <c r="J22" s="181"/>
      <c r="K22" s="154"/>
      <c r="L22" s="53">
        <f>I22</f>
        <v>0</v>
      </c>
      <c r="M22" s="181"/>
      <c r="N22" s="21">
        <f>L22*3</f>
        <v>0</v>
      </c>
      <c r="O22" s="22"/>
      <c r="P22" s="22"/>
      <c r="Q22" s="23"/>
      <c r="R22" s="39"/>
      <c r="S22" s="24"/>
      <c r="T22" s="166">
        <v>18140</v>
      </c>
      <c r="U22" s="28">
        <f>T22*L22</f>
        <v>0</v>
      </c>
      <c r="W22" s="247">
        <f>L22+Internát!L22</f>
        <v>0</v>
      </c>
      <c r="X22" s="248">
        <f>U22+Internát!U22</f>
        <v>0</v>
      </c>
      <c r="AB22" s="82"/>
      <c r="AC22" s="82"/>
      <c r="AH22" s="82"/>
      <c r="AI22" s="82"/>
      <c r="AJ22" s="82"/>
      <c r="AK22" s="82"/>
      <c r="AL22" s="82"/>
      <c r="AM22" s="82"/>
    </row>
    <row r="23" spans="2:39" s="1" customFormat="1" ht="30" hidden="1" customHeight="1" x14ac:dyDescent="0.45">
      <c r="B23" s="172"/>
      <c r="C23" s="158"/>
      <c r="D23" s="158"/>
      <c r="E23" s="159"/>
      <c r="F23" s="167"/>
      <c r="G23" s="159"/>
      <c r="H23" s="168"/>
      <c r="I23" s="2"/>
      <c r="J23" s="181"/>
      <c r="K23" s="154"/>
      <c r="L23" s="53"/>
      <c r="M23" s="181"/>
      <c r="N23" s="21"/>
      <c r="O23" s="22"/>
      <c r="P23" s="22"/>
      <c r="Q23" s="23"/>
      <c r="R23" s="39"/>
      <c r="S23" s="24"/>
      <c r="T23" s="166"/>
      <c r="U23" s="28"/>
      <c r="W23" s="249"/>
      <c r="X23" s="250"/>
      <c r="AB23" s="82"/>
      <c r="AC23" s="82"/>
      <c r="AH23" s="82"/>
      <c r="AI23" s="82"/>
      <c r="AJ23" s="82"/>
      <c r="AK23" s="82"/>
      <c r="AL23" s="82"/>
      <c r="AM23" s="82"/>
    </row>
    <row r="24" spans="2:39" s="1" customFormat="1" ht="30" customHeight="1" x14ac:dyDescent="0.45">
      <c r="B24" s="172" t="s">
        <v>140</v>
      </c>
      <c r="C24" s="506" t="s">
        <v>45</v>
      </c>
      <c r="D24" s="506"/>
      <c r="E24" s="507"/>
      <c r="F24" s="508" t="s">
        <v>56</v>
      </c>
      <c r="G24" s="506"/>
      <c r="H24" s="509"/>
      <c r="I24" s="55">
        <v>0</v>
      </c>
      <c r="J24" s="181"/>
      <c r="K24" s="154"/>
      <c r="L24" s="53">
        <f>I24</f>
        <v>0</v>
      </c>
      <c r="M24" s="181"/>
      <c r="N24" s="21">
        <f>2*L24</f>
        <v>0</v>
      </c>
      <c r="O24" s="22"/>
      <c r="P24" s="22"/>
      <c r="Q24" s="23"/>
      <c r="R24" s="39"/>
      <c r="S24" s="24"/>
      <c r="T24" s="166">
        <v>9546</v>
      </c>
      <c r="U24" s="28">
        <f>T24*L24</f>
        <v>0</v>
      </c>
      <c r="W24" s="247">
        <f>L24+Internát!L24</f>
        <v>0</v>
      </c>
      <c r="X24" s="248">
        <f>U24+Internát!U24</f>
        <v>0</v>
      </c>
      <c r="AB24" s="82"/>
      <c r="AC24" s="82"/>
      <c r="AH24" s="82"/>
      <c r="AI24" s="82"/>
      <c r="AJ24" s="82"/>
      <c r="AK24" s="82"/>
      <c r="AL24" s="82"/>
      <c r="AM24" s="82"/>
    </row>
    <row r="25" spans="2:39" s="1" customFormat="1" ht="30" hidden="1" customHeight="1" x14ac:dyDescent="0.45">
      <c r="B25" s="172"/>
      <c r="C25" s="158"/>
      <c r="D25" s="158"/>
      <c r="E25" s="159"/>
      <c r="F25" s="167"/>
      <c r="G25" s="159"/>
      <c r="H25" s="168"/>
      <c r="I25" s="2"/>
      <c r="J25" s="181"/>
      <c r="K25" s="154"/>
      <c r="L25" s="53"/>
      <c r="M25" s="181"/>
      <c r="N25" s="21"/>
      <c r="O25" s="22"/>
      <c r="P25" s="22"/>
      <c r="Q25" s="23"/>
      <c r="R25" s="39"/>
      <c r="S25" s="24"/>
      <c r="T25" s="166"/>
      <c r="U25" s="28"/>
      <c r="W25" s="249"/>
      <c r="X25" s="250"/>
      <c r="AB25" s="82"/>
      <c r="AC25" s="82"/>
      <c r="AH25" s="82"/>
      <c r="AI25" s="82"/>
      <c r="AJ25" s="82"/>
      <c r="AK25" s="82"/>
      <c r="AL25" s="82"/>
      <c r="AM25" s="82"/>
    </row>
    <row r="26" spans="2:39" s="1" customFormat="1" ht="30" customHeight="1" x14ac:dyDescent="0.45">
      <c r="B26" s="172" t="s">
        <v>141</v>
      </c>
      <c r="C26" s="506" t="s">
        <v>142</v>
      </c>
      <c r="D26" s="506"/>
      <c r="E26" s="507"/>
      <c r="F26" s="514" t="s">
        <v>46</v>
      </c>
      <c r="G26" s="515"/>
      <c r="H26" s="516"/>
      <c r="I26" s="55">
        <v>0</v>
      </c>
      <c r="J26" s="181"/>
      <c r="K26" s="154"/>
      <c r="L26" s="53">
        <f>I26</f>
        <v>0</v>
      </c>
      <c r="M26" s="181"/>
      <c r="N26" s="21">
        <f>2*L26</f>
        <v>0</v>
      </c>
      <c r="O26" s="22"/>
      <c r="P26" s="22"/>
      <c r="Q26" s="23"/>
      <c r="R26" s="39"/>
      <c r="S26" s="24"/>
      <c r="T26" s="166">
        <v>6047</v>
      </c>
      <c r="U26" s="28">
        <f>T26*L26</f>
        <v>0</v>
      </c>
      <c r="W26" s="247">
        <f>L26+Internát!L26</f>
        <v>0</v>
      </c>
      <c r="X26" s="248">
        <f>U26+Internát!U26</f>
        <v>0</v>
      </c>
      <c r="AB26" s="82"/>
      <c r="AC26" s="82"/>
      <c r="AH26" s="82"/>
      <c r="AI26" s="82"/>
      <c r="AJ26" s="82"/>
      <c r="AK26" s="82"/>
      <c r="AL26" s="82"/>
      <c r="AM26" s="82"/>
    </row>
    <row r="27" spans="2:39" s="1" customFormat="1" ht="30" hidden="1" customHeight="1" x14ac:dyDescent="0.45">
      <c r="B27" s="172"/>
      <c r="C27" s="158"/>
      <c r="D27" s="158"/>
      <c r="E27" s="159"/>
      <c r="F27" s="167"/>
      <c r="G27" s="159"/>
      <c r="H27" s="168"/>
      <c r="I27" s="2"/>
      <c r="J27" s="181"/>
      <c r="K27" s="154"/>
      <c r="L27" s="53"/>
      <c r="M27" s="181"/>
      <c r="N27" s="21"/>
      <c r="O27" s="22"/>
      <c r="P27" s="22"/>
      <c r="Q27" s="23"/>
      <c r="R27" s="39"/>
      <c r="S27" s="24"/>
      <c r="T27" s="166"/>
      <c r="U27" s="28">
        <f>T27*L27</f>
        <v>0</v>
      </c>
      <c r="W27" s="249"/>
      <c r="X27" s="250"/>
      <c r="AB27" s="82"/>
      <c r="AC27" s="82"/>
      <c r="AH27" s="82"/>
      <c r="AI27" s="82"/>
      <c r="AJ27" s="82"/>
      <c r="AK27" s="82"/>
      <c r="AL27" s="82"/>
      <c r="AM27" s="82"/>
    </row>
    <row r="28" spans="2:39" s="1" customFormat="1" ht="30" customHeight="1" x14ac:dyDescent="0.45">
      <c r="B28" s="172" t="s">
        <v>143</v>
      </c>
      <c r="C28" s="506" t="s">
        <v>144</v>
      </c>
      <c r="D28" s="506"/>
      <c r="E28" s="507"/>
      <c r="F28" s="508" t="s">
        <v>145</v>
      </c>
      <c r="G28" s="506"/>
      <c r="H28" s="509"/>
      <c r="I28" s="55">
        <v>0</v>
      </c>
      <c r="J28" s="181"/>
      <c r="K28" s="154"/>
      <c r="L28" s="53">
        <f>I28</f>
        <v>0</v>
      </c>
      <c r="M28" s="181"/>
      <c r="N28" s="21"/>
      <c r="O28" s="22"/>
      <c r="P28" s="41">
        <f>L28</f>
        <v>0</v>
      </c>
      <c r="Q28" s="23"/>
      <c r="R28" s="39"/>
      <c r="S28" s="24"/>
      <c r="T28" s="166">
        <v>33491</v>
      </c>
      <c r="U28" s="28">
        <f>T28*L28</f>
        <v>0</v>
      </c>
      <c r="W28" s="247">
        <f>L28+Internát!L28</f>
        <v>0</v>
      </c>
      <c r="X28" s="248">
        <f>U28+Internát!U28</f>
        <v>0</v>
      </c>
      <c r="AB28" s="82"/>
      <c r="AC28" s="82"/>
      <c r="AH28" s="82"/>
      <c r="AI28" s="82"/>
      <c r="AJ28" s="82"/>
      <c r="AK28" s="82"/>
      <c r="AL28" s="82"/>
      <c r="AM28" s="82"/>
    </row>
    <row r="29" spans="2:39" s="1" customFormat="1" ht="30" hidden="1" customHeight="1" x14ac:dyDescent="0.45">
      <c r="B29" s="172"/>
      <c r="C29" s="158"/>
      <c r="D29" s="158"/>
      <c r="E29" s="160"/>
      <c r="F29" s="167"/>
      <c r="G29" s="159"/>
      <c r="H29" s="169"/>
      <c r="I29" s="2"/>
      <c r="J29" s="181"/>
      <c r="K29" s="154"/>
      <c r="L29" s="53"/>
      <c r="M29" s="181"/>
      <c r="N29" s="21"/>
      <c r="O29" s="22"/>
      <c r="P29" s="22"/>
      <c r="Q29" s="23"/>
      <c r="R29" s="39"/>
      <c r="S29" s="24"/>
      <c r="T29" s="166"/>
      <c r="U29" s="28"/>
      <c r="W29" s="249"/>
      <c r="X29" s="250"/>
      <c r="AB29" s="82"/>
      <c r="AC29" s="82"/>
      <c r="AH29" s="82"/>
      <c r="AI29" s="82"/>
      <c r="AJ29" s="82"/>
      <c r="AK29" s="82"/>
      <c r="AL29" s="82"/>
      <c r="AM29" s="82"/>
    </row>
    <row r="30" spans="2:39" s="1" customFormat="1" ht="30" customHeight="1" x14ac:dyDescent="0.45">
      <c r="B30" s="172" t="s">
        <v>146</v>
      </c>
      <c r="C30" s="506" t="s">
        <v>321</v>
      </c>
      <c r="D30" s="506"/>
      <c r="E30" s="507"/>
      <c r="F30" s="508" t="s">
        <v>101</v>
      </c>
      <c r="G30" s="506"/>
      <c r="H30" s="509"/>
      <c r="I30" s="55">
        <v>0</v>
      </c>
      <c r="J30" s="181"/>
      <c r="K30" s="154"/>
      <c r="L30" s="53">
        <f>I30</f>
        <v>0</v>
      </c>
      <c r="M30" s="181"/>
      <c r="N30" s="21">
        <f>L30</f>
        <v>0</v>
      </c>
      <c r="O30" s="22"/>
      <c r="P30" s="22"/>
      <c r="Q30" s="23"/>
      <c r="R30" s="39"/>
      <c r="S30" s="24"/>
      <c r="T30" s="166">
        <v>14316</v>
      </c>
      <c r="U30" s="28">
        <f>T30*L30</f>
        <v>0</v>
      </c>
      <c r="W30" s="247">
        <f>L30+Internát!L30</f>
        <v>0</v>
      </c>
      <c r="X30" s="248">
        <f>U30+Internát!U30</f>
        <v>0</v>
      </c>
      <c r="AB30" s="82"/>
      <c r="AC30" s="82"/>
      <c r="AH30" s="82"/>
      <c r="AI30" s="82"/>
      <c r="AJ30" s="82"/>
      <c r="AK30" s="82"/>
      <c r="AL30" s="82"/>
      <c r="AM30" s="82"/>
    </row>
    <row r="31" spans="2:39" s="1" customFormat="1" ht="30" hidden="1" customHeight="1" x14ac:dyDescent="0.45">
      <c r="B31" s="172"/>
      <c r="C31" s="158"/>
      <c r="D31" s="158"/>
      <c r="E31" s="160"/>
      <c r="F31" s="167"/>
      <c r="G31" s="159"/>
      <c r="H31" s="169"/>
      <c r="I31" s="2"/>
      <c r="J31" s="181"/>
      <c r="K31" s="154"/>
      <c r="L31" s="53"/>
      <c r="M31" s="181"/>
      <c r="N31" s="21"/>
      <c r="O31" s="25"/>
      <c r="P31" s="25"/>
      <c r="Q31" s="23"/>
      <c r="R31" s="39"/>
      <c r="S31" s="24"/>
      <c r="T31" s="166"/>
      <c r="U31" s="28"/>
      <c r="W31" s="249"/>
      <c r="X31" s="250"/>
      <c r="AB31" s="82"/>
      <c r="AC31" s="82"/>
      <c r="AH31" s="82"/>
      <c r="AI31" s="82"/>
      <c r="AJ31" s="82"/>
      <c r="AK31" s="82"/>
      <c r="AL31" s="82"/>
      <c r="AM31" s="82"/>
    </row>
    <row r="32" spans="2:39" s="1" customFormat="1" ht="30" customHeight="1" x14ac:dyDescent="0.45">
      <c r="B32" s="172" t="s">
        <v>147</v>
      </c>
      <c r="C32" s="511" t="s">
        <v>63</v>
      </c>
      <c r="D32" s="512"/>
      <c r="E32" s="513"/>
      <c r="F32" s="508" t="s">
        <v>47</v>
      </c>
      <c r="G32" s="506"/>
      <c r="H32" s="509"/>
      <c r="I32" s="55">
        <v>0</v>
      </c>
      <c r="J32" s="181"/>
      <c r="K32" s="154"/>
      <c r="L32" s="53">
        <f>T32*I32</f>
        <v>0</v>
      </c>
      <c r="M32" s="181"/>
      <c r="N32" s="21"/>
      <c r="O32" s="22"/>
      <c r="P32" s="22"/>
      <c r="Q32" s="22">
        <f>L32/128000</f>
        <v>0</v>
      </c>
      <c r="R32" s="39"/>
      <c r="S32" s="24"/>
      <c r="T32" s="166">
        <f>IF(C32="",0,LEFT(RIGHT(C32,8),2)*2000)</f>
        <v>96000</v>
      </c>
      <c r="U32" s="28">
        <f>T32*I32</f>
        <v>0</v>
      </c>
      <c r="W32" s="247">
        <f>I32+Internát!I32</f>
        <v>0</v>
      </c>
      <c r="X32" s="248">
        <f>U32+Internát!U32</f>
        <v>0</v>
      </c>
      <c r="AB32" s="82"/>
      <c r="AC32" s="82"/>
      <c r="AH32" s="82"/>
      <c r="AI32" s="82"/>
      <c r="AJ32" s="82"/>
      <c r="AK32" s="82"/>
      <c r="AL32" s="82"/>
      <c r="AM32" s="82"/>
    </row>
    <row r="33" spans="2:51" s="1" customFormat="1" ht="30" hidden="1" customHeight="1" x14ac:dyDescent="0.45">
      <c r="B33" s="172"/>
      <c r="C33" s="158"/>
      <c r="D33" s="158"/>
      <c r="E33" s="160"/>
      <c r="F33" s="167"/>
      <c r="G33" s="159"/>
      <c r="H33" s="169"/>
      <c r="I33" s="2"/>
      <c r="J33" s="181"/>
      <c r="K33" s="154"/>
      <c r="L33" s="53"/>
      <c r="M33" s="181"/>
      <c r="N33" s="21"/>
      <c r="O33" s="25"/>
      <c r="P33" s="25"/>
      <c r="Q33" s="23"/>
      <c r="R33" s="39"/>
      <c r="S33" s="24"/>
      <c r="T33" s="166"/>
      <c r="U33" s="28"/>
      <c r="W33" s="249"/>
      <c r="X33" s="250"/>
      <c r="AB33" s="82"/>
      <c r="AC33" s="82"/>
      <c r="AH33" s="82"/>
      <c r="AI33" s="82"/>
      <c r="AJ33" s="82"/>
      <c r="AK33" s="82"/>
      <c r="AL33" s="82"/>
      <c r="AM33" s="82"/>
    </row>
    <row r="34" spans="2:51" s="1" customFormat="1" ht="30" customHeight="1" x14ac:dyDescent="0.45">
      <c r="B34" s="172" t="s">
        <v>148</v>
      </c>
      <c r="C34" s="506" t="s">
        <v>149</v>
      </c>
      <c r="D34" s="506"/>
      <c r="E34" s="507"/>
      <c r="F34" s="508" t="s">
        <v>57</v>
      </c>
      <c r="G34" s="506"/>
      <c r="H34" s="509"/>
      <c r="I34" s="55">
        <v>0</v>
      </c>
      <c r="J34" s="181"/>
      <c r="K34" s="154"/>
      <c r="L34" s="53">
        <f>I34</f>
        <v>0</v>
      </c>
      <c r="M34" s="181"/>
      <c r="N34" s="21"/>
      <c r="O34" s="25"/>
      <c r="P34" s="25"/>
      <c r="Q34" s="23"/>
      <c r="R34" s="39">
        <f>L34</f>
        <v>0</v>
      </c>
      <c r="S34" s="24"/>
      <c r="T34" s="166">
        <v>19143</v>
      </c>
      <c r="U34" s="28">
        <f>T34*L34</f>
        <v>0</v>
      </c>
      <c r="W34" s="247">
        <f>L34+Internát!L34</f>
        <v>0</v>
      </c>
      <c r="X34" s="248">
        <f>U34+Internát!U34</f>
        <v>0</v>
      </c>
      <c r="AB34" s="82"/>
      <c r="AC34" s="82"/>
      <c r="AH34" s="82"/>
      <c r="AI34" s="82"/>
      <c r="AJ34" s="82"/>
      <c r="AK34" s="82"/>
      <c r="AL34" s="82"/>
      <c r="AM34" s="82"/>
    </row>
    <row r="35" spans="2:51" s="1" customFormat="1" ht="30" hidden="1" customHeight="1" x14ac:dyDescent="0.45">
      <c r="B35" s="172"/>
      <c r="C35" s="158"/>
      <c r="D35" s="158"/>
      <c r="E35" s="160"/>
      <c r="F35" s="167"/>
      <c r="G35" s="159"/>
      <c r="H35" s="169"/>
      <c r="I35" s="2"/>
      <c r="J35" s="181"/>
      <c r="K35" s="154"/>
      <c r="L35" s="53"/>
      <c r="M35" s="181"/>
      <c r="N35" s="21"/>
      <c r="O35" s="25"/>
      <c r="P35" s="25"/>
      <c r="Q35" s="23"/>
      <c r="R35" s="39"/>
      <c r="S35" s="24"/>
      <c r="T35" s="166"/>
      <c r="U35" s="28"/>
      <c r="W35" s="249"/>
      <c r="X35" s="250"/>
      <c r="AB35" s="82"/>
      <c r="AC35" s="82"/>
      <c r="AH35" s="82"/>
      <c r="AI35" s="82"/>
      <c r="AJ35" s="82"/>
      <c r="AK35" s="82"/>
      <c r="AL35" s="82"/>
      <c r="AM35" s="82"/>
    </row>
    <row r="36" spans="2:51" s="1" customFormat="1" ht="30" customHeight="1" x14ac:dyDescent="0.45">
      <c r="B36" s="172" t="s">
        <v>150</v>
      </c>
      <c r="C36" s="506" t="s">
        <v>151</v>
      </c>
      <c r="D36" s="506"/>
      <c r="E36" s="507"/>
      <c r="F36" s="508" t="s">
        <v>58</v>
      </c>
      <c r="G36" s="506"/>
      <c r="H36" s="509"/>
      <c r="I36" s="55">
        <v>0</v>
      </c>
      <c r="J36" s="181"/>
      <c r="K36" s="154"/>
      <c r="L36" s="53">
        <f>I36</f>
        <v>0</v>
      </c>
      <c r="M36" s="181"/>
      <c r="N36" s="21"/>
      <c r="O36" s="22"/>
      <c r="P36" s="22"/>
      <c r="Q36" s="23"/>
      <c r="R36" s="39">
        <f>L36</f>
        <v>0</v>
      </c>
      <c r="S36" s="24"/>
      <c r="T36" s="166">
        <v>9571</v>
      </c>
      <c r="U36" s="28">
        <f>T36*L36</f>
        <v>0</v>
      </c>
      <c r="W36" s="247">
        <f>L36+Internát!L36</f>
        <v>0</v>
      </c>
      <c r="X36" s="248">
        <f>U36+Internát!U36</f>
        <v>0</v>
      </c>
      <c r="AB36" s="82"/>
      <c r="AC36" s="82"/>
      <c r="AH36" s="82"/>
      <c r="AI36" s="82"/>
      <c r="AJ36" s="82"/>
      <c r="AK36" s="82"/>
      <c r="AL36" s="82"/>
      <c r="AM36" s="82"/>
    </row>
    <row r="37" spans="2:51" s="1" customFormat="1" ht="30" hidden="1" customHeight="1" x14ac:dyDescent="0.45">
      <c r="B37" s="172"/>
      <c r="C37" s="158"/>
      <c r="D37" s="158"/>
      <c r="E37" s="160"/>
      <c r="F37" s="167"/>
      <c r="G37" s="159"/>
      <c r="H37" s="169"/>
      <c r="I37" s="2"/>
      <c r="J37" s="181"/>
      <c r="K37" s="154"/>
      <c r="L37" s="53"/>
      <c r="M37" s="181"/>
      <c r="N37" s="21"/>
      <c r="O37" s="25"/>
      <c r="P37" s="25"/>
      <c r="Q37" s="23"/>
      <c r="R37" s="39"/>
      <c r="S37" s="24"/>
      <c r="T37" s="166"/>
      <c r="U37" s="28"/>
      <c r="W37" s="249"/>
      <c r="X37" s="250"/>
      <c r="AB37" s="82"/>
      <c r="AC37" s="82"/>
      <c r="AH37" s="82"/>
      <c r="AI37" s="82"/>
      <c r="AJ37" s="82"/>
      <c r="AK37" s="82"/>
      <c r="AL37" s="82"/>
      <c r="AM37" s="82"/>
    </row>
    <row r="38" spans="2:51" s="1" customFormat="1" ht="30" customHeight="1" x14ac:dyDescent="0.45">
      <c r="B38" s="172" t="s">
        <v>152</v>
      </c>
      <c r="C38" s="506" t="s">
        <v>153</v>
      </c>
      <c r="D38" s="506"/>
      <c r="E38" s="507"/>
      <c r="F38" s="508" t="s">
        <v>49</v>
      </c>
      <c r="G38" s="506"/>
      <c r="H38" s="509"/>
      <c r="I38" s="55">
        <v>0</v>
      </c>
      <c r="J38" s="181"/>
      <c r="K38" s="154"/>
      <c r="L38" s="53">
        <f>I38</f>
        <v>0</v>
      </c>
      <c r="M38" s="181"/>
      <c r="N38" s="21"/>
      <c r="O38" s="22"/>
      <c r="P38" s="22"/>
      <c r="Q38" s="23"/>
      <c r="R38" s="39">
        <f>L38</f>
        <v>0</v>
      </c>
      <c r="S38" s="24"/>
      <c r="T38" s="166">
        <v>4772</v>
      </c>
      <c r="U38" s="28">
        <f>T38*L38</f>
        <v>0</v>
      </c>
      <c r="W38" s="247">
        <f>L38+Internát!L38</f>
        <v>0</v>
      </c>
      <c r="X38" s="248">
        <f>U38+Internát!U38</f>
        <v>0</v>
      </c>
      <c r="AB38" s="82"/>
      <c r="AC38" s="82"/>
      <c r="AH38" s="82"/>
      <c r="AI38" s="82"/>
      <c r="AJ38" s="82"/>
      <c r="AK38" s="82"/>
      <c r="AL38" s="82"/>
      <c r="AM38" s="82"/>
    </row>
    <row r="39" spans="2:51" s="1" customFormat="1" ht="30" hidden="1" customHeight="1" x14ac:dyDescent="0.45">
      <c r="B39" s="172"/>
      <c r="C39" s="158"/>
      <c r="D39" s="158"/>
      <c r="E39" s="160"/>
      <c r="F39" s="167"/>
      <c r="G39" s="159"/>
      <c r="H39" s="169"/>
      <c r="I39" s="2"/>
      <c r="J39" s="181"/>
      <c r="K39" s="154"/>
      <c r="L39" s="53"/>
      <c r="M39" s="181"/>
      <c r="N39" s="21"/>
      <c r="O39" s="25"/>
      <c r="P39" s="25"/>
      <c r="Q39" s="23"/>
      <c r="R39" s="39"/>
      <c r="S39" s="24"/>
      <c r="T39" s="166"/>
      <c r="U39" s="28"/>
      <c r="W39" s="249"/>
      <c r="X39" s="250"/>
      <c r="AB39" s="82"/>
      <c r="AC39" s="82"/>
      <c r="AH39" s="82"/>
      <c r="AI39" s="82"/>
      <c r="AJ39" s="82"/>
      <c r="AK39" s="82"/>
      <c r="AL39" s="82"/>
      <c r="AM39" s="82"/>
    </row>
    <row r="40" spans="2:51" s="1" customFormat="1" ht="30" customHeight="1" x14ac:dyDescent="0.45">
      <c r="B40" s="172" t="s">
        <v>154</v>
      </c>
      <c r="C40" s="506" t="s">
        <v>155</v>
      </c>
      <c r="D40" s="506"/>
      <c r="E40" s="507"/>
      <c r="F40" s="508" t="s">
        <v>156</v>
      </c>
      <c r="G40" s="506"/>
      <c r="H40" s="509"/>
      <c r="I40" s="55">
        <v>0</v>
      </c>
      <c r="J40" s="181"/>
      <c r="K40" s="154"/>
      <c r="L40" s="53">
        <f>I40</f>
        <v>0</v>
      </c>
      <c r="M40" s="181"/>
      <c r="N40" s="21"/>
      <c r="O40" s="22"/>
      <c r="P40" s="22"/>
      <c r="Q40" s="23"/>
      <c r="R40" s="39">
        <f>L40</f>
        <v>0</v>
      </c>
      <c r="S40" s="24"/>
      <c r="T40" s="166">
        <v>6376</v>
      </c>
      <c r="U40" s="28">
        <f>T40*L40</f>
        <v>0</v>
      </c>
      <c r="W40" s="247">
        <f>L40+Internát!L40</f>
        <v>0</v>
      </c>
      <c r="X40" s="248">
        <f>U40+Internát!U40</f>
        <v>0</v>
      </c>
      <c r="AB40" s="82"/>
      <c r="AC40" s="82"/>
      <c r="AH40" s="82"/>
      <c r="AI40" s="82"/>
      <c r="AJ40" s="82"/>
      <c r="AK40" s="82"/>
      <c r="AL40" s="82"/>
      <c r="AM40" s="82"/>
    </row>
    <row r="41" spans="2:51" s="1" customFormat="1" ht="30" hidden="1" customHeight="1" x14ac:dyDescent="0.45">
      <c r="B41" s="172"/>
      <c r="C41" s="158"/>
      <c r="D41" s="158"/>
      <c r="E41" s="160"/>
      <c r="F41" s="167"/>
      <c r="G41" s="159"/>
      <c r="H41" s="169"/>
      <c r="I41" s="2"/>
      <c r="J41" s="181"/>
      <c r="K41" s="154"/>
      <c r="L41" s="53"/>
      <c r="M41" s="181"/>
      <c r="N41" s="175"/>
      <c r="O41" s="25"/>
      <c r="P41" s="25"/>
      <c r="Q41" s="23"/>
      <c r="R41" s="176"/>
      <c r="S41" s="177"/>
      <c r="T41" s="166"/>
      <c r="U41" s="28"/>
      <c r="W41" s="249"/>
      <c r="X41" s="250"/>
      <c r="AB41" s="82"/>
      <c r="AC41" s="82"/>
      <c r="AH41" s="82"/>
      <c r="AI41" s="82"/>
      <c r="AJ41" s="82"/>
      <c r="AK41" s="82"/>
      <c r="AL41" s="82"/>
      <c r="AM41" s="82"/>
    </row>
    <row r="42" spans="2:51" s="1" customFormat="1" ht="30" customHeight="1" thickBot="1" x14ac:dyDescent="0.5">
      <c r="B42" s="172" t="s">
        <v>157</v>
      </c>
      <c r="C42" s="506" t="s">
        <v>323</v>
      </c>
      <c r="D42" s="506"/>
      <c r="E42" s="507"/>
      <c r="F42" s="508" t="s">
        <v>59</v>
      </c>
      <c r="G42" s="506"/>
      <c r="H42" s="509"/>
      <c r="I42" s="55">
        <v>0</v>
      </c>
      <c r="J42" s="181"/>
      <c r="K42" s="154"/>
      <c r="L42" s="53">
        <f>I42</f>
        <v>0</v>
      </c>
      <c r="M42" s="181"/>
      <c r="N42" s="21"/>
      <c r="O42" s="25"/>
      <c r="P42" s="25"/>
      <c r="Q42" s="23"/>
      <c r="R42" s="39"/>
      <c r="S42" s="24">
        <f>L42</f>
        <v>0</v>
      </c>
      <c r="T42" s="166">
        <v>4133</v>
      </c>
      <c r="U42" s="28">
        <f>T42*L42</f>
        <v>0</v>
      </c>
      <c r="W42" s="251">
        <f>L42+Internát!L42</f>
        <v>0</v>
      </c>
      <c r="X42" s="252">
        <f>U42+Internát!U42</f>
        <v>0</v>
      </c>
      <c r="AB42" s="82"/>
      <c r="AC42" s="82"/>
      <c r="AH42" s="82"/>
      <c r="AI42" s="82"/>
      <c r="AJ42" s="82"/>
      <c r="AK42" s="82"/>
      <c r="AL42" s="82"/>
      <c r="AM42" s="82"/>
    </row>
    <row r="43" spans="2:51" s="1" customFormat="1" ht="18" thickBot="1" x14ac:dyDescent="0.5">
      <c r="B43" s="29" t="s">
        <v>318</v>
      </c>
      <c r="C43" s="30"/>
      <c r="D43" s="30"/>
      <c r="E43" s="30"/>
      <c r="F43" s="510"/>
      <c r="G43" s="510"/>
      <c r="H43" s="510"/>
      <c r="I43" s="370"/>
      <c r="J43" s="181"/>
      <c r="K43" s="332"/>
      <c r="L43" s="31">
        <f>D4-U43</f>
        <v>0</v>
      </c>
      <c r="M43" s="181"/>
      <c r="N43" s="368">
        <f>SUM(N6:N42)</f>
        <v>0</v>
      </c>
      <c r="O43" s="369">
        <f>ROUND(SUM(O6:O42),2)</f>
        <v>0</v>
      </c>
      <c r="P43" s="369">
        <f>ROUND(SUM(P6:P42),2)</f>
        <v>0</v>
      </c>
      <c r="Q43" s="369">
        <f>SUM(Q6:Q42)</f>
        <v>0</v>
      </c>
      <c r="R43" s="368">
        <f>SUM(R6:R42)</f>
        <v>0</v>
      </c>
      <c r="S43" s="368">
        <f>SUM(S6:S42)</f>
        <v>0</v>
      </c>
      <c r="T43" s="80"/>
      <c r="U43" s="32">
        <f>SUM(U6:U42)</f>
        <v>0</v>
      </c>
      <c r="W43" s="246"/>
      <c r="X43" s="246">
        <f>SUM(X6:X42)</f>
        <v>0</v>
      </c>
      <c r="AB43" s="82"/>
      <c r="AC43" s="82"/>
      <c r="AH43" s="82"/>
      <c r="AI43" s="82"/>
      <c r="AJ43" s="82"/>
      <c r="AK43" s="82"/>
      <c r="AL43" s="82"/>
      <c r="AM43" s="82"/>
      <c r="AT43" s="11"/>
      <c r="AU43" s="11"/>
      <c r="AV43" s="11"/>
      <c r="AW43" s="11"/>
      <c r="AX43" s="11"/>
      <c r="AY43" s="11"/>
    </row>
    <row r="44" spans="2:51" x14ac:dyDescent="0.45">
      <c r="B44" s="74"/>
      <c r="C44" s="10"/>
      <c r="D44" s="10"/>
      <c r="E44" s="10"/>
      <c r="F44" s="10"/>
      <c r="G44" s="10"/>
      <c r="H44" s="10"/>
      <c r="I44" s="10"/>
      <c r="K44" s="178"/>
      <c r="T44" s="75"/>
      <c r="U44" s="76"/>
      <c r="V44" s="1"/>
      <c r="Y44" s="1"/>
      <c r="Z44" s="1"/>
      <c r="AA44" s="1"/>
      <c r="AB44" s="82"/>
      <c r="AC44" s="82"/>
      <c r="AD44" s="1"/>
      <c r="AE44" s="1"/>
      <c r="AF44" s="1"/>
      <c r="AG44" s="1"/>
      <c r="AH44" s="82"/>
      <c r="AI44" s="82"/>
      <c r="AJ44" s="82"/>
      <c r="AK44" s="82"/>
      <c r="AL44" s="82"/>
      <c r="AM44" s="82"/>
      <c r="AN44" s="1"/>
      <c r="AO44" s="1"/>
      <c r="AP44" s="1"/>
      <c r="AQ44" s="1"/>
    </row>
    <row r="45" spans="2:51" x14ac:dyDescent="0.45">
      <c r="B45" s="74"/>
      <c r="C45" s="10"/>
      <c r="D45" s="10"/>
      <c r="E45" s="10"/>
      <c r="F45" s="10"/>
      <c r="G45" s="10"/>
      <c r="H45" s="10"/>
      <c r="I45" s="10"/>
      <c r="T45" s="75"/>
      <c r="U45" s="76"/>
      <c r="V45" s="11"/>
      <c r="Y45" s="1"/>
      <c r="Z45" s="1"/>
      <c r="AA45" s="1"/>
      <c r="AB45" s="82"/>
      <c r="AC45" s="82"/>
      <c r="AD45" s="1"/>
      <c r="AE45" s="1"/>
      <c r="AF45" s="1"/>
      <c r="AG45" s="1"/>
      <c r="AH45" s="82"/>
      <c r="AI45" s="82"/>
      <c r="AJ45" s="82"/>
      <c r="AK45" s="82"/>
      <c r="AL45" s="82"/>
      <c r="AM45" s="82"/>
      <c r="AN45" s="1"/>
      <c r="AO45" s="1"/>
      <c r="AP45" s="1"/>
      <c r="AQ45" s="11"/>
    </row>
    <row r="46" spans="2:51" x14ac:dyDescent="0.45">
      <c r="B46" s="74"/>
      <c r="C46" s="10"/>
      <c r="D46" s="10"/>
      <c r="E46" s="10"/>
      <c r="F46" s="10"/>
      <c r="G46" s="10"/>
      <c r="H46" s="10"/>
      <c r="I46" s="10"/>
      <c r="K46" s="178"/>
      <c r="T46" s="75"/>
      <c r="U46" s="76"/>
      <c r="Y46" s="1"/>
      <c r="Z46" s="1"/>
      <c r="AA46" s="1"/>
      <c r="AB46" s="82"/>
      <c r="AC46" s="82"/>
      <c r="AD46" s="1"/>
      <c r="AE46" s="1"/>
      <c r="AF46" s="1"/>
      <c r="AG46" s="1"/>
      <c r="AH46" s="82"/>
      <c r="AI46" s="82"/>
      <c r="AJ46" s="82"/>
      <c r="AK46" s="82"/>
      <c r="AL46" s="82"/>
      <c r="AM46" s="82"/>
      <c r="AN46" s="1"/>
      <c r="AO46" s="1"/>
      <c r="AP46" s="1"/>
    </row>
    <row r="47" spans="2:51" x14ac:dyDescent="0.45">
      <c r="B47" s="74"/>
      <c r="C47" s="10"/>
      <c r="D47" s="10"/>
      <c r="E47" s="10"/>
      <c r="F47" s="10"/>
      <c r="G47" s="10"/>
      <c r="H47" s="10"/>
      <c r="I47" s="10"/>
      <c r="T47" s="75"/>
      <c r="U47" s="76"/>
      <c r="Y47" s="1"/>
      <c r="Z47" s="1"/>
      <c r="AA47" s="1"/>
      <c r="AB47" s="82"/>
      <c r="AC47" s="82"/>
      <c r="AD47" s="1"/>
      <c r="AE47" s="1"/>
      <c r="AF47" s="1"/>
      <c r="AG47" s="1"/>
      <c r="AH47" s="82"/>
      <c r="AI47" s="82"/>
      <c r="AJ47" s="82"/>
      <c r="AK47" s="82"/>
      <c r="AL47" s="82"/>
      <c r="AM47" s="82"/>
      <c r="AN47" s="1"/>
      <c r="AO47" s="1"/>
      <c r="AP47" s="1"/>
    </row>
    <row r="48" spans="2:51" x14ac:dyDescent="0.45">
      <c r="B48" s="74"/>
      <c r="C48" s="10"/>
      <c r="D48" s="10"/>
      <c r="E48" s="10"/>
      <c r="F48" s="10"/>
      <c r="G48" s="10"/>
      <c r="H48" s="10"/>
      <c r="I48" s="10"/>
      <c r="T48" s="75"/>
      <c r="U48" s="76"/>
      <c r="Y48" s="1"/>
      <c r="Z48" s="1"/>
      <c r="AA48" s="1"/>
      <c r="AB48" s="82"/>
      <c r="AC48" s="82"/>
      <c r="AD48" s="1"/>
      <c r="AE48" s="1"/>
      <c r="AF48" s="1"/>
      <c r="AG48" s="1"/>
      <c r="AH48" s="82"/>
      <c r="AI48" s="82"/>
      <c r="AJ48" s="82"/>
      <c r="AK48" s="82"/>
      <c r="AL48" s="82"/>
      <c r="AM48" s="82"/>
      <c r="AN48" s="1"/>
      <c r="AO48" s="1"/>
      <c r="AP48" s="1"/>
    </row>
    <row r="49" spans="2:42" x14ac:dyDescent="0.45">
      <c r="B49" s="74"/>
      <c r="C49" s="10"/>
      <c r="D49" s="10"/>
      <c r="E49" s="10"/>
      <c r="F49" s="10"/>
      <c r="G49" s="10"/>
      <c r="H49" s="10"/>
      <c r="I49" s="10"/>
      <c r="T49" s="75"/>
      <c r="U49" s="76"/>
      <c r="Y49" s="1"/>
      <c r="Z49" s="1"/>
      <c r="AA49" s="1"/>
      <c r="AB49" s="82"/>
      <c r="AC49" s="82"/>
      <c r="AD49" s="1"/>
      <c r="AE49" s="1"/>
      <c r="AF49" s="1"/>
      <c r="AG49" s="1"/>
      <c r="AH49" s="82"/>
      <c r="AI49" s="82"/>
      <c r="AJ49" s="82"/>
      <c r="AK49" s="82"/>
      <c r="AL49" s="82"/>
      <c r="AM49" s="82"/>
      <c r="AN49" s="1"/>
      <c r="AO49" s="1"/>
      <c r="AP49" s="1"/>
    </row>
    <row r="50" spans="2:42" x14ac:dyDescent="0.45">
      <c r="W50" s="245"/>
      <c r="X50" s="245"/>
      <c r="Y50" s="1"/>
      <c r="Z50" s="1"/>
      <c r="AA50" s="1"/>
      <c r="AB50" s="82"/>
      <c r="AC50" s="82"/>
      <c r="AD50" s="1"/>
      <c r="AE50" s="1"/>
      <c r="AF50" s="1"/>
      <c r="AG50" s="1"/>
      <c r="AH50" s="82"/>
      <c r="AI50" s="82"/>
      <c r="AJ50" s="82"/>
      <c r="AK50" s="82"/>
      <c r="AL50" s="82"/>
      <c r="AM50" s="82"/>
      <c r="AN50" s="1"/>
      <c r="AO50" s="1"/>
      <c r="AP50" s="1"/>
    </row>
    <row r="51" spans="2:42" x14ac:dyDescent="0.45">
      <c r="Y51" s="1"/>
      <c r="Z51" s="1"/>
      <c r="AA51" s="1"/>
      <c r="AB51" s="82"/>
      <c r="AC51" s="82"/>
      <c r="AD51" s="1"/>
      <c r="AE51" s="1"/>
      <c r="AF51" s="1"/>
      <c r="AG51" s="1"/>
      <c r="AH51" s="82"/>
      <c r="AI51" s="82"/>
      <c r="AJ51" s="82"/>
      <c r="AK51" s="82"/>
      <c r="AL51" s="82"/>
      <c r="AM51" s="82"/>
      <c r="AN51" s="1"/>
      <c r="AO51" s="1"/>
      <c r="AP51" s="1"/>
    </row>
    <row r="52" spans="2:42" x14ac:dyDescent="0.45">
      <c r="Y52" s="1"/>
      <c r="Z52" s="1"/>
      <c r="AA52" s="1"/>
      <c r="AB52" s="82"/>
      <c r="AC52" s="82"/>
      <c r="AD52" s="1"/>
      <c r="AE52" s="1"/>
      <c r="AF52" s="1"/>
      <c r="AG52" s="1"/>
      <c r="AH52" s="82"/>
      <c r="AI52" s="82"/>
      <c r="AJ52" s="82"/>
      <c r="AK52" s="82"/>
      <c r="AL52" s="82"/>
      <c r="AM52" s="82"/>
      <c r="AN52" s="1"/>
      <c r="AO52" s="1"/>
      <c r="AP52" s="1"/>
    </row>
    <row r="53" spans="2:42" x14ac:dyDescent="0.45">
      <c r="Y53" s="1"/>
      <c r="Z53" s="1"/>
      <c r="AA53" s="1"/>
      <c r="AB53" s="82"/>
      <c r="AC53" s="82"/>
      <c r="AD53" s="1"/>
      <c r="AE53" s="1"/>
      <c r="AF53" s="1"/>
      <c r="AG53" s="1"/>
      <c r="AH53" s="82"/>
      <c r="AI53" s="82"/>
      <c r="AJ53" s="82"/>
      <c r="AK53" s="82"/>
      <c r="AL53" s="82"/>
      <c r="AM53" s="82"/>
      <c r="AN53" s="1"/>
      <c r="AO53" s="1"/>
      <c r="AP53" s="1"/>
    </row>
    <row r="54" spans="2:42" x14ac:dyDescent="0.45">
      <c r="Y54" s="1"/>
      <c r="Z54" s="1"/>
      <c r="AA54" s="1"/>
      <c r="AB54" s="82"/>
      <c r="AC54" s="82"/>
      <c r="AD54" s="1"/>
      <c r="AE54" s="1"/>
      <c r="AF54" s="1"/>
      <c r="AG54" s="1"/>
      <c r="AH54" s="82"/>
      <c r="AI54" s="82"/>
      <c r="AJ54" s="82"/>
      <c r="AK54" s="82"/>
      <c r="AL54" s="82"/>
      <c r="AM54" s="82"/>
      <c r="AN54" s="1"/>
      <c r="AO54" s="1"/>
      <c r="AP54" s="1"/>
    </row>
    <row r="55" spans="2:42" x14ac:dyDescent="0.45">
      <c r="Y55" s="1"/>
      <c r="Z55" s="1"/>
      <c r="AA55" s="1"/>
      <c r="AB55" s="82"/>
      <c r="AC55" s="82"/>
      <c r="AD55" s="1"/>
      <c r="AE55" s="1"/>
      <c r="AF55" s="1"/>
      <c r="AG55" s="1"/>
      <c r="AH55" s="82"/>
      <c r="AI55" s="82"/>
      <c r="AJ55" s="82"/>
      <c r="AK55" s="82"/>
      <c r="AL55" s="82"/>
      <c r="AM55" s="82"/>
      <c r="AN55" s="1"/>
      <c r="AO55" s="1"/>
      <c r="AP55" s="1"/>
    </row>
    <row r="56" spans="2:42" x14ac:dyDescent="0.45">
      <c r="Y56" s="1"/>
      <c r="Z56" s="1"/>
      <c r="AA56" s="1"/>
      <c r="AB56" s="82"/>
      <c r="AC56" s="82"/>
      <c r="AD56" s="1"/>
      <c r="AE56" s="1"/>
      <c r="AF56" s="1"/>
      <c r="AG56" s="1"/>
      <c r="AH56" s="82"/>
      <c r="AI56" s="82"/>
      <c r="AJ56" s="82"/>
      <c r="AK56" s="82"/>
      <c r="AL56" s="82"/>
      <c r="AM56" s="82"/>
      <c r="AN56" s="1"/>
      <c r="AO56" s="1"/>
      <c r="AP56" s="1"/>
    </row>
    <row r="57" spans="2:42" x14ac:dyDescent="0.45">
      <c r="Y57" s="1"/>
      <c r="Z57" s="1"/>
      <c r="AA57" s="1"/>
      <c r="AB57" s="82"/>
      <c r="AC57" s="82"/>
      <c r="AD57" s="1"/>
      <c r="AE57" s="1"/>
      <c r="AF57" s="1"/>
      <c r="AG57" s="1"/>
      <c r="AH57" s="82"/>
      <c r="AI57" s="82"/>
      <c r="AJ57" s="82"/>
      <c r="AK57" s="82"/>
      <c r="AL57" s="82"/>
      <c r="AM57" s="82"/>
      <c r="AN57" s="1"/>
      <c r="AO57" s="1"/>
      <c r="AP57" s="1"/>
    </row>
    <row r="58" spans="2:42" x14ac:dyDescent="0.45">
      <c r="Y58" s="1"/>
      <c r="Z58" s="1"/>
      <c r="AA58" s="1"/>
      <c r="AB58" s="82"/>
      <c r="AC58" s="82"/>
      <c r="AD58" s="1"/>
      <c r="AE58" s="1"/>
      <c r="AF58" s="1"/>
      <c r="AG58" s="1"/>
      <c r="AH58" s="82"/>
      <c r="AI58" s="82"/>
      <c r="AJ58" s="82"/>
      <c r="AK58" s="82"/>
      <c r="AL58" s="82"/>
      <c r="AM58" s="82"/>
      <c r="AN58" s="1"/>
      <c r="AO58" s="1"/>
      <c r="AP58" s="1"/>
    </row>
    <row r="59" spans="2:42" x14ac:dyDescent="0.45">
      <c r="Y59" s="1"/>
      <c r="Z59" s="1"/>
      <c r="AA59" s="1"/>
      <c r="AB59" s="82"/>
      <c r="AC59" s="82"/>
      <c r="AD59" s="1"/>
      <c r="AE59" s="1"/>
      <c r="AF59" s="1"/>
      <c r="AG59" s="1"/>
      <c r="AH59" s="82"/>
      <c r="AI59" s="82"/>
      <c r="AJ59" s="82"/>
      <c r="AK59" s="82"/>
      <c r="AL59" s="82"/>
      <c r="AM59" s="82"/>
      <c r="AN59" s="1"/>
      <c r="AO59" s="1"/>
      <c r="AP59" s="1"/>
    </row>
    <row r="60" spans="2:42" x14ac:dyDescent="0.45">
      <c r="Y60" s="1"/>
      <c r="Z60" s="1"/>
      <c r="AA60" s="1"/>
      <c r="AB60" s="82"/>
      <c r="AC60" s="82"/>
      <c r="AD60" s="1"/>
      <c r="AE60" s="1"/>
      <c r="AF60" s="1"/>
      <c r="AG60" s="1"/>
      <c r="AH60" s="82"/>
      <c r="AI60" s="82"/>
      <c r="AJ60" s="82"/>
      <c r="AK60" s="82"/>
      <c r="AL60" s="82"/>
      <c r="AM60" s="82"/>
      <c r="AN60" s="1"/>
      <c r="AO60" s="1"/>
      <c r="AP60" s="1"/>
    </row>
    <row r="61" spans="2:42" x14ac:dyDescent="0.45">
      <c r="Y61" s="1"/>
      <c r="Z61" s="1"/>
      <c r="AA61" s="1"/>
      <c r="AB61" s="82"/>
      <c r="AC61" s="82"/>
      <c r="AD61" s="1"/>
      <c r="AE61" s="1"/>
      <c r="AF61" s="1"/>
      <c r="AG61" s="1"/>
      <c r="AH61" s="82"/>
      <c r="AI61" s="82"/>
      <c r="AJ61" s="82"/>
      <c r="AK61" s="82"/>
      <c r="AL61" s="82"/>
      <c r="AM61" s="82"/>
      <c r="AN61" s="1"/>
      <c r="AO61" s="1"/>
      <c r="AP61" s="1"/>
    </row>
    <row r="62" spans="2:42" x14ac:dyDescent="0.45">
      <c r="Y62" s="1"/>
      <c r="Z62" s="1"/>
      <c r="AA62" s="1"/>
      <c r="AB62" s="82"/>
      <c r="AC62" s="82"/>
      <c r="AD62" s="1"/>
      <c r="AE62" s="1"/>
      <c r="AF62" s="1"/>
      <c r="AG62" s="1"/>
      <c r="AH62" s="82"/>
      <c r="AI62" s="82"/>
      <c r="AJ62" s="82"/>
      <c r="AK62" s="82"/>
      <c r="AL62" s="82"/>
      <c r="AM62" s="82"/>
      <c r="AN62" s="1"/>
      <c r="AO62" s="1"/>
      <c r="AP62" s="1"/>
    </row>
    <row r="63" spans="2:42" x14ac:dyDescent="0.45">
      <c r="Y63" s="1"/>
      <c r="Z63" s="1"/>
      <c r="AA63" s="1"/>
      <c r="AB63" s="82"/>
      <c r="AC63" s="82"/>
      <c r="AD63" s="1"/>
      <c r="AE63" s="1"/>
      <c r="AF63" s="1"/>
      <c r="AG63" s="1"/>
      <c r="AH63" s="82"/>
      <c r="AI63" s="82"/>
      <c r="AJ63" s="82"/>
      <c r="AK63" s="82"/>
      <c r="AL63" s="82"/>
      <c r="AM63" s="82"/>
      <c r="AN63" s="1"/>
      <c r="AO63" s="1"/>
      <c r="AP63" s="1"/>
    </row>
    <row r="64" spans="2:42" x14ac:dyDescent="0.45">
      <c r="Y64" s="1"/>
      <c r="Z64" s="1"/>
      <c r="AA64" s="1"/>
      <c r="AB64" s="82"/>
      <c r="AC64" s="82"/>
      <c r="AD64" s="1"/>
      <c r="AE64" s="1"/>
      <c r="AF64" s="1"/>
      <c r="AG64" s="1"/>
      <c r="AH64" s="82"/>
      <c r="AI64" s="82"/>
      <c r="AJ64" s="82"/>
      <c r="AK64" s="82"/>
      <c r="AL64" s="82"/>
      <c r="AM64" s="82"/>
      <c r="AN64" s="1"/>
      <c r="AO64" s="1"/>
      <c r="AP64" s="1"/>
    </row>
    <row r="65" spans="25:42" x14ac:dyDescent="0.45">
      <c r="Y65" s="1"/>
      <c r="Z65" s="1"/>
      <c r="AA65" s="1"/>
      <c r="AB65" s="82"/>
      <c r="AC65" s="82"/>
      <c r="AD65" s="1"/>
      <c r="AE65" s="1"/>
      <c r="AF65" s="1"/>
      <c r="AG65" s="1"/>
      <c r="AH65" s="82"/>
      <c r="AI65" s="82"/>
      <c r="AJ65" s="82"/>
      <c r="AK65" s="82"/>
      <c r="AL65" s="82"/>
      <c r="AM65" s="82"/>
      <c r="AN65" s="1"/>
      <c r="AO65" s="1"/>
      <c r="AP65" s="1"/>
    </row>
    <row r="66" spans="25:42" x14ac:dyDescent="0.45">
      <c r="Y66" s="1"/>
      <c r="Z66" s="1"/>
      <c r="AA66" s="1"/>
      <c r="AB66" s="82"/>
      <c r="AC66" s="82"/>
      <c r="AD66" s="1"/>
      <c r="AE66" s="1"/>
      <c r="AF66" s="1"/>
      <c r="AG66" s="1"/>
      <c r="AH66" s="82"/>
      <c r="AI66" s="82"/>
      <c r="AJ66" s="82"/>
      <c r="AK66" s="82"/>
      <c r="AL66" s="82"/>
      <c r="AM66" s="82"/>
      <c r="AN66" s="1"/>
      <c r="AO66" s="1"/>
      <c r="AP66" s="1"/>
    </row>
    <row r="67" spans="25:42" x14ac:dyDescent="0.45">
      <c r="Y67" s="1"/>
      <c r="Z67" s="1"/>
      <c r="AA67" s="1"/>
      <c r="AB67" s="82"/>
      <c r="AC67" s="82"/>
      <c r="AD67" s="1"/>
      <c r="AE67" s="1"/>
      <c r="AF67" s="1"/>
      <c r="AG67" s="1"/>
      <c r="AH67" s="82"/>
      <c r="AI67" s="82"/>
      <c r="AJ67" s="82"/>
      <c r="AK67" s="82"/>
      <c r="AL67" s="82"/>
      <c r="AM67" s="82"/>
      <c r="AN67" s="1"/>
      <c r="AO67" s="1"/>
      <c r="AP67" s="1"/>
    </row>
    <row r="68" spans="25:42" x14ac:dyDescent="0.45">
      <c r="Y68" s="1"/>
      <c r="Z68" s="1"/>
      <c r="AA68" s="1"/>
      <c r="AB68" s="82"/>
      <c r="AC68" s="82"/>
      <c r="AD68" s="1"/>
      <c r="AE68" s="1"/>
      <c r="AF68" s="1"/>
      <c r="AG68" s="1"/>
      <c r="AH68" s="82"/>
      <c r="AI68" s="82"/>
      <c r="AJ68" s="82"/>
      <c r="AK68" s="82"/>
      <c r="AL68" s="82"/>
      <c r="AM68" s="82"/>
      <c r="AN68" s="1"/>
      <c r="AO68" s="1"/>
      <c r="AP68" s="1"/>
    </row>
    <row r="69" spans="25:42" x14ac:dyDescent="0.45">
      <c r="Y69" s="1"/>
      <c r="Z69" s="1"/>
      <c r="AA69" s="1"/>
      <c r="AB69" s="82"/>
      <c r="AC69" s="82"/>
      <c r="AD69" s="1"/>
      <c r="AE69" s="1"/>
      <c r="AF69" s="1"/>
      <c r="AG69" s="1"/>
      <c r="AH69" s="82"/>
      <c r="AI69" s="82"/>
      <c r="AJ69" s="82"/>
      <c r="AK69" s="82"/>
      <c r="AL69" s="82"/>
      <c r="AM69" s="82"/>
      <c r="AN69" s="1"/>
      <c r="AO69" s="1"/>
      <c r="AP69" s="1"/>
    </row>
    <row r="70" spans="25:42" x14ac:dyDescent="0.45">
      <c r="Y70" s="1"/>
      <c r="Z70" s="1"/>
      <c r="AA70" s="1"/>
      <c r="AB70" s="82"/>
      <c r="AC70" s="82"/>
      <c r="AD70" s="1"/>
      <c r="AE70" s="1"/>
      <c r="AF70" s="1"/>
      <c r="AG70" s="1"/>
      <c r="AH70" s="82"/>
      <c r="AI70" s="82"/>
      <c r="AJ70" s="82"/>
      <c r="AK70" s="82"/>
      <c r="AL70" s="82"/>
      <c r="AM70" s="82"/>
      <c r="AN70" s="1"/>
      <c r="AO70" s="1"/>
      <c r="AP70" s="1"/>
    </row>
    <row r="71" spans="25:42" x14ac:dyDescent="0.45">
      <c r="Y71" s="1"/>
      <c r="Z71" s="1"/>
      <c r="AA71" s="1"/>
      <c r="AB71" s="82"/>
      <c r="AC71" s="82"/>
      <c r="AD71" s="1"/>
      <c r="AE71" s="1"/>
      <c r="AF71" s="1"/>
      <c r="AG71" s="1"/>
      <c r="AH71" s="82"/>
      <c r="AI71" s="82"/>
      <c r="AJ71" s="82"/>
      <c r="AK71" s="82"/>
      <c r="AL71" s="82"/>
      <c r="AM71" s="82"/>
      <c r="AN71" s="1"/>
      <c r="AO71" s="1"/>
      <c r="AP71" s="1"/>
    </row>
    <row r="72" spans="25:42" x14ac:dyDescent="0.45">
      <c r="Y72" s="1"/>
      <c r="Z72" s="1"/>
      <c r="AA72" s="1"/>
      <c r="AB72" s="82"/>
      <c r="AC72" s="82"/>
      <c r="AD72" s="1"/>
      <c r="AE72" s="1"/>
      <c r="AF72" s="1"/>
      <c r="AG72" s="1"/>
      <c r="AH72" s="82"/>
      <c r="AI72" s="82"/>
      <c r="AJ72" s="82"/>
      <c r="AK72" s="82"/>
      <c r="AL72" s="82"/>
      <c r="AM72" s="82"/>
      <c r="AN72" s="1"/>
      <c r="AO72" s="1"/>
      <c r="AP72" s="1"/>
    </row>
    <row r="73" spans="25:42" x14ac:dyDescent="0.45">
      <c r="Y73" s="1"/>
      <c r="Z73" s="1"/>
      <c r="AA73" s="1"/>
      <c r="AB73" s="82"/>
      <c r="AC73" s="82"/>
      <c r="AD73" s="1"/>
      <c r="AE73" s="1"/>
      <c r="AF73" s="1"/>
      <c r="AG73" s="1"/>
      <c r="AH73" s="82"/>
      <c r="AI73" s="82"/>
      <c r="AJ73" s="82"/>
      <c r="AK73" s="82"/>
      <c r="AL73" s="82"/>
      <c r="AM73" s="82"/>
      <c r="AN73" s="1"/>
      <c r="AO73" s="1"/>
      <c r="AP73" s="1"/>
    </row>
    <row r="74" spans="25:42" x14ac:dyDescent="0.45">
      <c r="Y74" s="1"/>
      <c r="Z74" s="1"/>
      <c r="AA74" s="1"/>
      <c r="AB74" s="82"/>
      <c r="AC74" s="82"/>
      <c r="AD74" s="1"/>
      <c r="AE74" s="1"/>
      <c r="AF74" s="1"/>
      <c r="AG74" s="1"/>
      <c r="AH74" s="82"/>
      <c r="AI74" s="82"/>
      <c r="AJ74" s="82"/>
      <c r="AK74" s="82"/>
      <c r="AL74" s="82"/>
      <c r="AM74" s="82"/>
      <c r="AN74" s="1"/>
      <c r="AO74" s="1"/>
      <c r="AP74" s="1"/>
    </row>
    <row r="75" spans="25:42" x14ac:dyDescent="0.45">
      <c r="Y75" s="1"/>
      <c r="Z75" s="1"/>
      <c r="AA75" s="1"/>
      <c r="AB75" s="82"/>
      <c r="AC75" s="82"/>
      <c r="AD75" s="1"/>
      <c r="AE75" s="1"/>
      <c r="AF75" s="1"/>
      <c r="AG75" s="1"/>
      <c r="AH75" s="82"/>
      <c r="AI75" s="82"/>
      <c r="AJ75" s="82"/>
      <c r="AK75" s="82"/>
      <c r="AL75" s="82"/>
      <c r="AM75" s="82"/>
      <c r="AN75" s="1"/>
      <c r="AO75" s="1"/>
      <c r="AP75" s="1"/>
    </row>
    <row r="76" spans="25:42" x14ac:dyDescent="0.45">
      <c r="Y76" s="1"/>
      <c r="Z76" s="1"/>
      <c r="AA76" s="1"/>
      <c r="AB76" s="82"/>
      <c r="AC76" s="82"/>
      <c r="AD76" s="1"/>
      <c r="AE76" s="1"/>
      <c r="AF76" s="1"/>
      <c r="AG76" s="1"/>
      <c r="AH76" s="82"/>
      <c r="AI76" s="82"/>
      <c r="AJ76" s="82"/>
      <c r="AK76" s="82"/>
      <c r="AL76" s="82"/>
      <c r="AM76" s="82"/>
      <c r="AN76" s="1"/>
      <c r="AO76" s="1"/>
      <c r="AP76" s="1"/>
    </row>
    <row r="77" spans="25:42" x14ac:dyDescent="0.45">
      <c r="Y77" s="1"/>
      <c r="Z77" s="1"/>
      <c r="AA77" s="1"/>
      <c r="AB77" s="82"/>
      <c r="AC77" s="82"/>
      <c r="AD77" s="1"/>
      <c r="AE77" s="1"/>
      <c r="AF77" s="1"/>
      <c r="AG77" s="1"/>
      <c r="AH77" s="82"/>
      <c r="AI77" s="82"/>
      <c r="AJ77" s="82"/>
      <c r="AK77" s="82"/>
      <c r="AL77" s="82"/>
      <c r="AM77" s="82"/>
      <c r="AN77" s="1"/>
      <c r="AO77" s="1"/>
      <c r="AP77" s="1"/>
    </row>
    <row r="78" spans="25:42" x14ac:dyDescent="0.45">
      <c r="Y78" s="1"/>
      <c r="Z78" s="1"/>
      <c r="AA78" s="1"/>
      <c r="AB78" s="82"/>
      <c r="AC78" s="82"/>
      <c r="AD78" s="1"/>
      <c r="AE78" s="1"/>
      <c r="AF78" s="1"/>
      <c r="AG78" s="1"/>
      <c r="AH78" s="82"/>
      <c r="AI78" s="82"/>
      <c r="AJ78" s="82"/>
      <c r="AK78" s="82"/>
      <c r="AL78" s="82"/>
      <c r="AM78" s="82"/>
      <c r="AN78" s="1"/>
      <c r="AO78" s="1"/>
      <c r="AP78" s="1"/>
    </row>
    <row r="79" spans="25:42" x14ac:dyDescent="0.45">
      <c r="Y79" s="1"/>
      <c r="Z79" s="1"/>
      <c r="AA79" s="1"/>
      <c r="AB79" s="82"/>
      <c r="AC79" s="82"/>
      <c r="AD79" s="1"/>
      <c r="AE79" s="1"/>
      <c r="AF79" s="1"/>
      <c r="AG79" s="1"/>
      <c r="AH79" s="82"/>
      <c r="AI79" s="82"/>
      <c r="AJ79" s="82"/>
      <c r="AK79" s="82"/>
      <c r="AL79" s="82"/>
      <c r="AM79" s="82"/>
      <c r="AN79" s="1"/>
      <c r="AO79" s="1"/>
      <c r="AP79" s="1"/>
    </row>
    <row r="80" spans="25:42" x14ac:dyDescent="0.45">
      <c r="Y80" s="1"/>
      <c r="Z80" s="1"/>
      <c r="AA80" s="1"/>
      <c r="AB80" s="82"/>
      <c r="AC80" s="82"/>
      <c r="AD80" s="1"/>
      <c r="AE80" s="1"/>
      <c r="AF80" s="1"/>
      <c r="AG80" s="1"/>
      <c r="AH80" s="82"/>
      <c r="AI80" s="82"/>
      <c r="AJ80" s="82"/>
      <c r="AK80" s="82"/>
      <c r="AL80" s="82"/>
      <c r="AM80" s="82"/>
      <c r="AN80" s="1"/>
      <c r="AO80" s="1"/>
      <c r="AP80" s="1"/>
    </row>
    <row r="81" spans="25:42" x14ac:dyDescent="0.45">
      <c r="Y81" s="1"/>
      <c r="Z81" s="1"/>
      <c r="AA81" s="1"/>
      <c r="AB81" s="82"/>
      <c r="AC81" s="82"/>
      <c r="AD81" s="1"/>
      <c r="AE81" s="1"/>
      <c r="AF81" s="1"/>
      <c r="AG81" s="1"/>
      <c r="AH81" s="82"/>
      <c r="AI81" s="82"/>
      <c r="AJ81" s="82"/>
      <c r="AK81" s="82"/>
      <c r="AL81" s="82"/>
      <c r="AM81" s="82"/>
      <c r="AN81" s="1"/>
      <c r="AO81" s="1"/>
      <c r="AP81" s="1"/>
    </row>
    <row r="82" spans="25:42" x14ac:dyDescent="0.45">
      <c r="Y82" s="1"/>
      <c r="Z82" s="1"/>
      <c r="AA82" s="1"/>
      <c r="AB82" s="82"/>
      <c r="AC82" s="82"/>
      <c r="AD82" s="1"/>
      <c r="AE82" s="1"/>
      <c r="AF82" s="1"/>
      <c r="AG82" s="1"/>
      <c r="AH82" s="82"/>
      <c r="AI82" s="82"/>
      <c r="AJ82" s="82"/>
      <c r="AK82" s="82"/>
      <c r="AL82" s="82"/>
      <c r="AM82" s="82"/>
      <c r="AN82" s="1"/>
      <c r="AO82" s="1"/>
      <c r="AP82" s="1"/>
    </row>
    <row r="83" spans="25:42" x14ac:dyDescent="0.45">
      <c r="Y83" s="1"/>
      <c r="Z83" s="1"/>
      <c r="AA83" s="1"/>
      <c r="AB83" s="82"/>
      <c r="AC83" s="82"/>
      <c r="AD83" s="1"/>
      <c r="AE83" s="1"/>
      <c r="AF83" s="1"/>
      <c r="AG83" s="1"/>
      <c r="AH83" s="82"/>
      <c r="AI83" s="82"/>
      <c r="AJ83" s="82"/>
      <c r="AK83" s="82"/>
      <c r="AL83" s="82"/>
      <c r="AM83" s="82"/>
      <c r="AN83" s="1"/>
      <c r="AO83" s="1"/>
      <c r="AP83" s="1"/>
    </row>
    <row r="84" spans="25:42" x14ac:dyDescent="0.45">
      <c r="Y84" s="1"/>
      <c r="Z84" s="1"/>
      <c r="AA84" s="1"/>
      <c r="AB84" s="82"/>
      <c r="AC84" s="82"/>
      <c r="AD84" s="1"/>
      <c r="AE84" s="1"/>
      <c r="AF84" s="1"/>
      <c r="AG84" s="1"/>
      <c r="AH84" s="82"/>
      <c r="AI84" s="82"/>
      <c r="AJ84" s="82"/>
      <c r="AK84" s="82"/>
      <c r="AL84" s="82"/>
      <c r="AM84" s="82"/>
      <c r="AN84" s="1"/>
      <c r="AO84" s="1"/>
      <c r="AP84" s="1"/>
    </row>
    <row r="85" spans="25:42" x14ac:dyDescent="0.45">
      <c r="Y85" s="1"/>
      <c r="Z85" s="1"/>
      <c r="AA85" s="1"/>
      <c r="AB85" s="82"/>
      <c r="AC85" s="82"/>
      <c r="AD85" s="1"/>
      <c r="AE85" s="1"/>
      <c r="AF85" s="1"/>
      <c r="AG85" s="1"/>
      <c r="AH85" s="82"/>
      <c r="AI85" s="82"/>
      <c r="AJ85" s="82"/>
      <c r="AK85" s="82"/>
      <c r="AL85" s="82"/>
      <c r="AM85" s="82"/>
      <c r="AN85" s="1"/>
      <c r="AO85" s="1"/>
      <c r="AP85" s="1"/>
    </row>
    <row r="86" spans="25:42" x14ac:dyDescent="0.45">
      <c r="Y86" s="1"/>
      <c r="Z86" s="1"/>
      <c r="AA86" s="1"/>
      <c r="AB86" s="82"/>
      <c r="AC86" s="82"/>
      <c r="AD86" s="1"/>
      <c r="AE86" s="1"/>
      <c r="AF86" s="1"/>
      <c r="AG86" s="1"/>
      <c r="AH86" s="82"/>
      <c r="AI86" s="82"/>
      <c r="AJ86" s="82"/>
      <c r="AK86" s="82"/>
      <c r="AL86" s="82"/>
      <c r="AM86" s="82"/>
      <c r="AN86" s="1"/>
      <c r="AO86" s="1"/>
      <c r="AP86" s="11"/>
    </row>
    <row r="87" spans="25:42" x14ac:dyDescent="0.45">
      <c r="Y87" s="1"/>
      <c r="Z87" s="1"/>
      <c r="AA87" s="1"/>
      <c r="AB87" s="82"/>
      <c r="AC87" s="82"/>
      <c r="AD87" s="1"/>
      <c r="AE87" s="1"/>
      <c r="AF87" s="1"/>
      <c r="AG87" s="1"/>
      <c r="AH87" s="82"/>
      <c r="AI87" s="82"/>
      <c r="AJ87" s="82"/>
      <c r="AK87" s="82"/>
      <c r="AL87" s="82"/>
      <c r="AM87" s="82"/>
      <c r="AN87" s="1"/>
      <c r="AO87" s="1"/>
    </row>
    <row r="88" spans="25:42" x14ac:dyDescent="0.45">
      <c r="Y88" s="1"/>
      <c r="Z88" s="1"/>
      <c r="AA88" s="1"/>
      <c r="AB88" s="82"/>
      <c r="AC88" s="82"/>
      <c r="AD88" s="1"/>
      <c r="AE88" s="1"/>
      <c r="AF88" s="1"/>
      <c r="AG88" s="1"/>
      <c r="AH88" s="82"/>
      <c r="AI88" s="82"/>
      <c r="AJ88" s="82"/>
      <c r="AK88" s="82"/>
      <c r="AL88" s="82"/>
      <c r="AM88" s="82"/>
      <c r="AN88" s="1"/>
      <c r="AO88" s="1"/>
    </row>
    <row r="89" spans="25:42" x14ac:dyDescent="0.45">
      <c r="Y89" s="1"/>
      <c r="Z89" s="1"/>
      <c r="AA89" s="1"/>
      <c r="AB89" s="82"/>
      <c r="AC89" s="82"/>
      <c r="AD89" s="1"/>
      <c r="AE89" s="1"/>
      <c r="AF89" s="1"/>
      <c r="AG89" s="1"/>
      <c r="AH89" s="82"/>
      <c r="AI89" s="82"/>
      <c r="AJ89" s="82"/>
      <c r="AK89" s="82"/>
      <c r="AL89" s="82"/>
      <c r="AM89" s="82"/>
      <c r="AN89" s="1"/>
      <c r="AO89" s="1"/>
    </row>
    <row r="90" spans="25:42" x14ac:dyDescent="0.45">
      <c r="Y90" s="11"/>
      <c r="Z90" s="11"/>
      <c r="AA90" s="11"/>
      <c r="AB90" s="83"/>
      <c r="AC90" s="83"/>
      <c r="AD90" s="11"/>
      <c r="AE90" s="11"/>
      <c r="AF90" s="11"/>
      <c r="AG90" s="11"/>
      <c r="AH90" s="83"/>
      <c r="AI90" s="83"/>
      <c r="AJ90" s="83"/>
      <c r="AK90" s="83"/>
      <c r="AL90" s="83"/>
      <c r="AM90" s="83"/>
      <c r="AN90" s="11"/>
      <c r="AO90" s="11"/>
    </row>
  </sheetData>
  <sheetProtection algorithmName="SHA-512" hashValue="uxFZudPZkncJTDejcXICHjhcFh1Ml2eVCtL2A9oEqlWbQr0KXxwOqGzB9IYw5vqAiqz6CXCwpPodM+78I7Pkvg==" saltValue="q3etmXAtFG2sO8o/9g6+3A==" spinCount="100000" sheet="1" objects="1" scenarios="1" autoFilter="0"/>
  <dataConsolidate/>
  <mergeCells count="52">
    <mergeCell ref="W2:X3"/>
    <mergeCell ref="C8:E8"/>
    <mergeCell ref="F8:H8"/>
    <mergeCell ref="C6:E6"/>
    <mergeCell ref="F6:H6"/>
    <mergeCell ref="K2:K5"/>
    <mergeCell ref="T2:T5"/>
    <mergeCell ref="I2:I5"/>
    <mergeCell ref="U2:U5"/>
    <mergeCell ref="N2:N4"/>
    <mergeCell ref="O2:O4"/>
    <mergeCell ref="B2:E2"/>
    <mergeCell ref="P2:P4"/>
    <mergeCell ref="Q2:Q4"/>
    <mergeCell ref="R2:R4"/>
    <mergeCell ref="S2:S4"/>
    <mergeCell ref="C10:E10"/>
    <mergeCell ref="F10:H10"/>
    <mergeCell ref="C12:E12"/>
    <mergeCell ref="F12:H12"/>
    <mergeCell ref="F2:H5"/>
    <mergeCell ref="C14:E14"/>
    <mergeCell ref="F14:H14"/>
    <mergeCell ref="C16:E16"/>
    <mergeCell ref="F16:H16"/>
    <mergeCell ref="C18:E18"/>
    <mergeCell ref="F18:H18"/>
    <mergeCell ref="C20:E20"/>
    <mergeCell ref="F20:H20"/>
    <mergeCell ref="C22:E22"/>
    <mergeCell ref="F22:H22"/>
    <mergeCell ref="C24:E24"/>
    <mergeCell ref="F24:H24"/>
    <mergeCell ref="C28:E28"/>
    <mergeCell ref="F28:H28"/>
    <mergeCell ref="C26:E26"/>
    <mergeCell ref="F26:H26"/>
    <mergeCell ref="C30:E30"/>
    <mergeCell ref="F30:H30"/>
    <mergeCell ref="C32:E32"/>
    <mergeCell ref="F32:H32"/>
    <mergeCell ref="C34:E34"/>
    <mergeCell ref="F34:H34"/>
    <mergeCell ref="C36:E36"/>
    <mergeCell ref="F36:H36"/>
    <mergeCell ref="C38:E38"/>
    <mergeCell ref="F38:H38"/>
    <mergeCell ref="F43:H43"/>
    <mergeCell ref="C40:E40"/>
    <mergeCell ref="F40:H40"/>
    <mergeCell ref="C42:E42"/>
    <mergeCell ref="F42:H42"/>
  </mergeCells>
  <conditionalFormatting sqref="I8 I20 I6 I10 I12 I18">
    <cfRule type="expression" dxfId="10" priority="24">
      <formula>#REF!="Ano"</formula>
    </cfRule>
  </conditionalFormatting>
  <conditionalFormatting sqref="I20">
    <cfRule type="expression" dxfId="9" priority="20">
      <formula>$I$20=1</formula>
    </cfRule>
  </conditionalFormatting>
  <conditionalFormatting sqref="K16 K18">
    <cfRule type="expression" dxfId="8" priority="202">
      <formula>K16&lt;I16/10</formula>
    </cfRule>
    <cfRule type="expression" dxfId="7" priority="203">
      <formula>K16&gt;I16</formula>
    </cfRule>
    <cfRule type="expression" dxfId="6" priority="204">
      <formula>#REF!=1</formula>
    </cfRule>
  </conditionalFormatting>
  <dataValidations count="7"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I32:J32" xr:uid="{00000000-0002-0000-0400-000000000000}">
      <formula1>0</formula1>
      <formula2>999999</formula2>
    </dataValidation>
    <dataValidation type="whole" allowBlank="1" showInputMessage="1" showErrorMessage="1" prompt="nejméně 2" sqref="I20:J20" xr:uid="{00000000-0002-0000-0400-000001000000}">
      <formula1>0</formula1>
      <formula2>999999</formula2>
    </dataValidation>
    <dataValidation type="whole" allowBlank="1" showErrorMessage="1" sqref="I16:J16" xr:uid="{00000000-0002-0000-0400-000002000000}">
      <formula1>0</formula1>
      <formula2>999999</formula2>
    </dataValidation>
    <dataValidation type="whole" allowBlank="1" showInputMessage="1" showErrorMessage="1" sqref="I12:J12 I10:J10 I8:J8 I6:J6" xr:uid="{00000000-0002-0000-0400-000003000000}">
      <formula1>0</formula1>
      <formula2>1000</formula2>
    </dataValidation>
    <dataValidation type="whole" allowBlank="1" showInputMessage="1" showErrorMessage="1" sqref="I9:J9 I17:J19 I11:J11 I13:J15 I33:J42 I21:J31 I7:J7" xr:uid="{00000000-0002-0000-0400-000004000000}">
      <formula1>0</formula1>
      <formula2>999999</formula2>
    </dataValidation>
    <dataValidation type="whole" operator="lessThanOrEqual" allowBlank="1" showInputMessage="1" showErrorMessage="1" error="Počet získaných osvědčení nemůže překročit počet vykázaných šablon." prompt="Hodnota nesmí převyšovat počet vykázaných šablon._x000a__x000a_Na 1 kurz DVPP je možné využít max. 10 šablon." sqref="K18 K16" xr:uid="{00000000-0002-0000-0400-000005000000}">
      <formula1>I16</formula1>
    </dataValidation>
    <dataValidation type="list" allowBlank="1" showInputMessage="1" showErrorMessage="1" error="vyberte možnost z nabídky" prompt="vyberte z nabídky jednu možnost" sqref="C32:E32" xr:uid="{00000000-0002-0000-0400-000006000000}">
      <formula1>ICT</formula1>
    </dataValidation>
  </dataValidations>
  <hyperlinks>
    <hyperlink ref="B1" location="'Úvodní strana'!A1" display="zpět na úvodní stranu" xr:uid="{00000000-0004-0000-0400-000000000000}"/>
  </hyperlinks>
  <pageMargins left="0.51181102362204722" right="0.31496062992125984" top="0.3937007874015748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Y90"/>
  <sheetViews>
    <sheetView workbookViewId="0">
      <selection activeCell="D3" sqref="D3"/>
    </sheetView>
  </sheetViews>
  <sheetFormatPr defaultColWidth="9.1796875" defaultRowHeight="16" x14ac:dyDescent="0.45"/>
  <cols>
    <col min="1" max="1" width="1.54296875" style="4" customWidth="1"/>
    <col min="2" max="2" width="7.7265625" style="8" customWidth="1"/>
    <col min="3" max="3" width="28.453125" style="5" customWidth="1"/>
    <col min="4" max="4" width="23" style="5" customWidth="1"/>
    <col min="5" max="5" width="6.26953125" style="5" customWidth="1"/>
    <col min="6" max="6" width="8.54296875" style="5" customWidth="1"/>
    <col min="7" max="7" width="9" style="5" customWidth="1"/>
    <col min="8" max="8" width="42.81640625" style="5" customWidth="1"/>
    <col min="9" max="9" width="17.453125" style="5" customWidth="1"/>
    <col min="10" max="10" width="2.26953125" style="181" customWidth="1"/>
    <col min="11" max="11" width="14.453125" style="10" customWidth="1"/>
    <col min="12" max="12" width="2.1796875" style="10" hidden="1" customWidth="1"/>
    <col min="13" max="13" width="2.1796875" style="78" customWidth="1"/>
    <col min="14" max="19" width="7.7265625" style="5" customWidth="1"/>
    <col min="20" max="20" width="11.7265625" style="4" customWidth="1"/>
    <col min="21" max="21" width="11.54296875" style="6" customWidth="1"/>
    <col min="22" max="22" width="4" style="4" customWidth="1"/>
    <col min="23" max="23" width="8" style="6" customWidth="1"/>
    <col min="24" max="24" width="13.26953125" style="6" customWidth="1"/>
    <col min="25" max="25" width="2.1796875" style="4" customWidth="1"/>
    <col min="26" max="26" width="2" style="4" customWidth="1"/>
    <col min="27" max="27" width="13.26953125" style="4" customWidth="1"/>
    <col min="28" max="29" width="7" style="77" customWidth="1"/>
    <col min="30" max="33" width="7" style="4" customWidth="1"/>
    <col min="34" max="39" width="7" style="77" customWidth="1"/>
    <col min="40" max="40" width="8.54296875" style="4" customWidth="1"/>
    <col min="41" max="41" width="4.26953125" style="4" customWidth="1"/>
    <col min="42" max="42" width="15" style="4" customWidth="1"/>
    <col min="43" max="49" width="11.26953125" style="4" customWidth="1"/>
    <col min="50" max="50" width="4.26953125" style="4" customWidth="1"/>
    <col min="51" max="16384" width="9.1796875" style="4"/>
  </cols>
  <sheetData>
    <row r="1" spans="2:45" ht="16.5" thickBot="1" x14ac:dyDescent="0.5">
      <c r="B1" s="12" t="s">
        <v>44</v>
      </c>
      <c r="C1" s="4"/>
      <c r="D1" s="4"/>
    </row>
    <row r="2" spans="2:45" ht="54.75" customHeight="1" x14ac:dyDescent="0.45">
      <c r="B2" s="555" t="s">
        <v>188</v>
      </c>
      <c r="C2" s="556"/>
      <c r="D2" s="556"/>
      <c r="E2" s="557"/>
      <c r="F2" s="560" t="s">
        <v>32</v>
      </c>
      <c r="G2" s="561"/>
      <c r="H2" s="562"/>
      <c r="I2" s="572" t="s">
        <v>313</v>
      </c>
      <c r="J2" s="180"/>
      <c r="K2" s="574" t="s">
        <v>314</v>
      </c>
      <c r="L2" s="205"/>
      <c r="N2" s="580" t="s">
        <v>6</v>
      </c>
      <c r="O2" s="558" t="s">
        <v>0</v>
      </c>
      <c r="P2" s="558" t="s">
        <v>1</v>
      </c>
      <c r="Q2" s="558" t="s">
        <v>52</v>
      </c>
      <c r="R2" s="558" t="s">
        <v>53</v>
      </c>
      <c r="S2" s="558" t="s">
        <v>54</v>
      </c>
      <c r="T2" s="569" t="s">
        <v>19</v>
      </c>
      <c r="U2" s="577" t="s">
        <v>312</v>
      </c>
      <c r="W2" s="526" t="s">
        <v>192</v>
      </c>
      <c r="X2" s="527"/>
    </row>
    <row r="3" spans="2:45" s="5" customFormat="1" ht="19.5" customHeight="1" thickBot="1" x14ac:dyDescent="0.5">
      <c r="B3" s="204"/>
      <c r="C3" s="372" t="s">
        <v>310</v>
      </c>
      <c r="D3" s="322"/>
      <c r="E3" s="358"/>
      <c r="F3" s="563"/>
      <c r="G3" s="564"/>
      <c r="H3" s="565"/>
      <c r="I3" s="573"/>
      <c r="J3" s="180"/>
      <c r="K3" s="575"/>
      <c r="L3" s="205"/>
      <c r="M3" s="78"/>
      <c r="N3" s="581"/>
      <c r="O3" s="559"/>
      <c r="P3" s="559"/>
      <c r="Q3" s="559"/>
      <c r="R3" s="559"/>
      <c r="S3" s="559"/>
      <c r="T3" s="570"/>
      <c r="U3" s="578"/>
      <c r="W3" s="528"/>
      <c r="X3" s="529"/>
      <c r="Y3" s="4"/>
      <c r="Z3" s="4"/>
      <c r="AA3" s="4"/>
      <c r="AB3" s="77"/>
      <c r="AC3" s="77"/>
      <c r="AD3" s="4"/>
      <c r="AE3" s="4"/>
      <c r="AF3" s="4"/>
      <c r="AG3" s="4"/>
      <c r="AH3" s="77"/>
      <c r="AI3" s="77"/>
      <c r="AJ3" s="77"/>
      <c r="AK3" s="77"/>
      <c r="AL3" s="77"/>
      <c r="AM3" s="77"/>
      <c r="AN3" s="4"/>
      <c r="AO3" s="4"/>
      <c r="AP3" s="4"/>
      <c r="AQ3" s="4"/>
      <c r="AR3" s="4"/>
      <c r="AS3" s="4"/>
    </row>
    <row r="4" spans="2:45" s="7" customFormat="1" ht="19.5" customHeight="1" x14ac:dyDescent="0.45">
      <c r="B4" s="204"/>
      <c r="C4" s="372" t="s">
        <v>311</v>
      </c>
      <c r="D4" s="322"/>
      <c r="E4" s="359"/>
      <c r="F4" s="563"/>
      <c r="G4" s="564"/>
      <c r="H4" s="565"/>
      <c r="I4" s="573"/>
      <c r="J4" s="180"/>
      <c r="K4" s="575"/>
      <c r="L4" s="206"/>
      <c r="M4" s="78"/>
      <c r="N4" s="581"/>
      <c r="O4" s="559"/>
      <c r="P4" s="559"/>
      <c r="Q4" s="559"/>
      <c r="R4" s="559"/>
      <c r="S4" s="559"/>
      <c r="T4" s="570"/>
      <c r="U4" s="578"/>
      <c r="W4" s="243" t="s">
        <v>190</v>
      </c>
      <c r="X4" s="243" t="s">
        <v>191</v>
      </c>
      <c r="Y4" s="5"/>
      <c r="Z4" s="5"/>
      <c r="AA4" s="5"/>
      <c r="AB4" s="79"/>
      <c r="AC4" s="79"/>
      <c r="AD4" s="5"/>
      <c r="AE4" s="5"/>
      <c r="AF4" s="5"/>
      <c r="AG4" s="5"/>
      <c r="AH4" s="79"/>
      <c r="AI4" s="79"/>
      <c r="AJ4" s="79"/>
      <c r="AK4" s="79"/>
      <c r="AL4" s="79"/>
      <c r="AM4" s="79"/>
      <c r="AN4" s="5"/>
      <c r="AO4" s="5"/>
      <c r="AP4" s="5"/>
      <c r="AQ4" s="5"/>
      <c r="AR4" s="5"/>
      <c r="AS4" s="5"/>
    </row>
    <row r="5" spans="2:45" s="1" customFormat="1" ht="20.25" customHeight="1" thickBot="1" x14ac:dyDescent="0.4">
      <c r="B5" s="360"/>
      <c r="C5" s="361"/>
      <c r="D5" s="361"/>
      <c r="E5" s="362"/>
      <c r="F5" s="566"/>
      <c r="G5" s="567"/>
      <c r="H5" s="568"/>
      <c r="I5" s="573"/>
      <c r="J5" s="180"/>
      <c r="K5" s="576"/>
      <c r="L5" s="206"/>
      <c r="M5" s="83"/>
      <c r="N5" s="234">
        <v>54000</v>
      </c>
      <c r="O5" s="235">
        <v>50501</v>
      </c>
      <c r="P5" s="235">
        <v>52601</v>
      </c>
      <c r="Q5" s="235">
        <v>52106</v>
      </c>
      <c r="R5" s="236">
        <v>51212</v>
      </c>
      <c r="S5" s="237">
        <v>51017</v>
      </c>
      <c r="T5" s="571"/>
      <c r="U5" s="579"/>
      <c r="W5" s="244"/>
      <c r="X5" s="244"/>
      <c r="Y5" s="7"/>
      <c r="Z5" s="7"/>
      <c r="AA5" s="7"/>
      <c r="AB5" s="81"/>
      <c r="AC5" s="81"/>
      <c r="AD5" s="7"/>
      <c r="AE5" s="7"/>
      <c r="AF5" s="7"/>
      <c r="AG5" s="7"/>
      <c r="AH5" s="81"/>
      <c r="AI5" s="81"/>
      <c r="AJ5" s="81"/>
      <c r="AK5" s="81"/>
      <c r="AL5" s="81"/>
      <c r="AM5" s="81"/>
      <c r="AN5" s="7"/>
      <c r="AO5" s="7"/>
      <c r="AP5" s="7"/>
      <c r="AQ5" s="7"/>
      <c r="AR5" s="7"/>
      <c r="AS5" s="7"/>
    </row>
    <row r="6" spans="2:45" s="1" customFormat="1" ht="30" hidden="1" customHeight="1" x14ac:dyDescent="0.45">
      <c r="B6" s="187" t="s">
        <v>117</v>
      </c>
      <c r="C6" s="553" t="s">
        <v>118</v>
      </c>
      <c r="D6" s="553"/>
      <c r="E6" s="586"/>
      <c r="F6" s="552" t="s">
        <v>119</v>
      </c>
      <c r="G6" s="553"/>
      <c r="H6" s="554"/>
      <c r="I6" s="258">
        <v>0</v>
      </c>
      <c r="J6" s="181"/>
      <c r="K6" s="154"/>
      <c r="L6" s="239"/>
      <c r="M6" s="78"/>
      <c r="N6" s="207"/>
      <c r="O6" s="208">
        <f>L6*1/24</f>
        <v>0</v>
      </c>
      <c r="P6" s="208"/>
      <c r="Q6" s="209"/>
      <c r="R6" s="210"/>
      <c r="S6" s="211"/>
      <c r="T6" s="188">
        <v>3871</v>
      </c>
      <c r="U6" s="227">
        <f>T6*L6</f>
        <v>0</v>
      </c>
      <c r="W6" s="247">
        <f>L6+DM!L6</f>
        <v>0</v>
      </c>
      <c r="X6" s="248">
        <f>U6+DM!U6</f>
        <v>0</v>
      </c>
      <c r="AB6" s="82"/>
      <c r="AC6" s="82"/>
      <c r="AH6" s="82"/>
      <c r="AI6" s="82"/>
      <c r="AJ6" s="82"/>
      <c r="AK6" s="82"/>
      <c r="AL6" s="82"/>
      <c r="AM6" s="82"/>
    </row>
    <row r="7" spans="2:45" s="1" customFormat="1" ht="30" hidden="1" customHeight="1" x14ac:dyDescent="0.45">
      <c r="B7" s="189"/>
      <c r="C7" s="191"/>
      <c r="D7" s="191"/>
      <c r="E7" s="192"/>
      <c r="F7" s="193"/>
      <c r="G7" s="194"/>
      <c r="H7" s="195"/>
      <c r="I7" s="256"/>
      <c r="J7" s="181"/>
      <c r="K7" s="154"/>
      <c r="L7" s="240"/>
      <c r="M7" s="78"/>
      <c r="N7" s="212"/>
      <c r="O7" s="213"/>
      <c r="P7" s="213"/>
      <c r="Q7" s="214"/>
      <c r="R7" s="215"/>
      <c r="S7" s="216"/>
      <c r="T7" s="196"/>
      <c r="U7" s="228"/>
      <c r="W7" s="247"/>
      <c r="X7" s="248"/>
      <c r="AB7" s="82"/>
      <c r="AC7" s="82"/>
      <c r="AH7" s="82"/>
      <c r="AI7" s="82"/>
      <c r="AJ7" s="82"/>
      <c r="AK7" s="82"/>
      <c r="AL7" s="82"/>
      <c r="AM7" s="82"/>
    </row>
    <row r="8" spans="2:45" s="1" customFormat="1" ht="30" hidden="1" customHeight="1" x14ac:dyDescent="0.45">
      <c r="B8" s="197" t="s">
        <v>120</v>
      </c>
      <c r="C8" s="583" t="s">
        <v>121</v>
      </c>
      <c r="D8" s="583"/>
      <c r="E8" s="585"/>
      <c r="F8" s="582" t="s">
        <v>122</v>
      </c>
      <c r="G8" s="583"/>
      <c r="H8" s="584"/>
      <c r="I8" s="257">
        <v>0</v>
      </c>
      <c r="J8" s="181"/>
      <c r="K8" s="154"/>
      <c r="L8" s="241"/>
      <c r="M8" s="78"/>
      <c r="N8" s="217"/>
      <c r="O8" s="218">
        <f>L8*1/24</f>
        <v>0</v>
      </c>
      <c r="P8" s="218"/>
      <c r="Q8" s="219"/>
      <c r="R8" s="220"/>
      <c r="S8" s="221"/>
      <c r="T8" s="198">
        <v>6292</v>
      </c>
      <c r="U8" s="229">
        <f>T8*L8</f>
        <v>0</v>
      </c>
      <c r="W8" s="247">
        <f>L8+DM!L8</f>
        <v>0</v>
      </c>
      <c r="X8" s="248">
        <f>U8+DM!U8</f>
        <v>0</v>
      </c>
      <c r="AB8" s="82"/>
      <c r="AC8" s="82"/>
      <c r="AH8" s="82"/>
      <c r="AI8" s="82"/>
      <c r="AJ8" s="82"/>
      <c r="AK8" s="82"/>
      <c r="AL8" s="82"/>
      <c r="AM8" s="82"/>
    </row>
    <row r="9" spans="2:45" s="1" customFormat="1" ht="30" hidden="1" customHeight="1" x14ac:dyDescent="0.45">
      <c r="B9" s="197"/>
      <c r="C9" s="190"/>
      <c r="D9" s="190"/>
      <c r="E9" s="199"/>
      <c r="F9" s="200"/>
      <c r="G9" s="199"/>
      <c r="H9" s="201"/>
      <c r="I9" s="257"/>
      <c r="J9" s="181"/>
      <c r="K9" s="154"/>
      <c r="L9" s="240"/>
      <c r="M9" s="78"/>
      <c r="N9" s="217"/>
      <c r="O9" s="218"/>
      <c r="P9" s="218"/>
      <c r="Q9" s="219"/>
      <c r="R9" s="220"/>
      <c r="S9" s="221"/>
      <c r="T9" s="198"/>
      <c r="U9" s="229"/>
      <c r="W9" s="249"/>
      <c r="X9" s="250"/>
      <c r="AB9" s="82"/>
      <c r="AC9" s="82"/>
      <c r="AH9" s="82"/>
      <c r="AI9" s="82"/>
      <c r="AJ9" s="82"/>
      <c r="AK9" s="82"/>
      <c r="AL9" s="82"/>
      <c r="AM9" s="82"/>
    </row>
    <row r="10" spans="2:45" s="1" customFormat="1" ht="30" hidden="1" customHeight="1" x14ac:dyDescent="0.45">
      <c r="B10" s="197" t="s">
        <v>123</v>
      </c>
      <c r="C10" s="583" t="s">
        <v>124</v>
      </c>
      <c r="D10" s="583"/>
      <c r="E10" s="585"/>
      <c r="F10" s="582" t="s">
        <v>125</v>
      </c>
      <c r="G10" s="583"/>
      <c r="H10" s="584"/>
      <c r="I10" s="257">
        <v>0</v>
      </c>
      <c r="J10" s="181"/>
      <c r="K10" s="154"/>
      <c r="L10" s="241"/>
      <c r="M10" s="78"/>
      <c r="N10" s="217"/>
      <c r="O10" s="218">
        <f>L10*1/24</f>
        <v>0</v>
      </c>
      <c r="P10" s="218"/>
      <c r="Q10" s="219"/>
      <c r="R10" s="220"/>
      <c r="S10" s="221"/>
      <c r="T10" s="198">
        <v>31460</v>
      </c>
      <c r="U10" s="229">
        <f>T10*L10</f>
        <v>0</v>
      </c>
      <c r="W10" s="247">
        <f>L10+DM!L10</f>
        <v>0</v>
      </c>
      <c r="X10" s="248">
        <f>U10+DM!U10</f>
        <v>0</v>
      </c>
      <c r="AB10" s="82"/>
      <c r="AC10" s="82"/>
      <c r="AH10" s="82"/>
      <c r="AI10" s="82"/>
      <c r="AJ10" s="82"/>
      <c r="AK10" s="82"/>
      <c r="AL10" s="82"/>
      <c r="AM10" s="82"/>
    </row>
    <row r="11" spans="2:45" s="1" customFormat="1" ht="30" hidden="1" customHeight="1" x14ac:dyDescent="0.45">
      <c r="B11" s="197"/>
      <c r="C11" s="190"/>
      <c r="D11" s="190"/>
      <c r="E11" s="199"/>
      <c r="F11" s="200"/>
      <c r="G11" s="199"/>
      <c r="H11" s="201"/>
      <c r="I11" s="257"/>
      <c r="J11" s="181"/>
      <c r="K11" s="154"/>
      <c r="L11" s="240"/>
      <c r="M11" s="78"/>
      <c r="N11" s="217"/>
      <c r="O11" s="218"/>
      <c r="P11" s="218"/>
      <c r="Q11" s="219"/>
      <c r="R11" s="220"/>
      <c r="S11" s="221"/>
      <c r="T11" s="198"/>
      <c r="U11" s="229"/>
      <c r="W11" s="249"/>
      <c r="X11" s="250"/>
      <c r="AB11" s="82"/>
      <c r="AC11" s="82"/>
      <c r="AH11" s="82"/>
      <c r="AI11" s="82"/>
      <c r="AJ11" s="82"/>
      <c r="AK11" s="82"/>
      <c r="AL11" s="82"/>
      <c r="AM11" s="82"/>
    </row>
    <row r="12" spans="2:45" s="1" customFormat="1" ht="30" hidden="1" customHeight="1" x14ac:dyDescent="0.45">
      <c r="B12" s="197" t="s">
        <v>126</v>
      </c>
      <c r="C12" s="583" t="s">
        <v>127</v>
      </c>
      <c r="D12" s="583"/>
      <c r="E12" s="585"/>
      <c r="F12" s="582" t="s">
        <v>128</v>
      </c>
      <c r="G12" s="583"/>
      <c r="H12" s="584"/>
      <c r="I12" s="257">
        <v>0</v>
      </c>
      <c r="J12" s="181"/>
      <c r="K12" s="154"/>
      <c r="L12" s="241"/>
      <c r="M12" s="78"/>
      <c r="N12" s="217"/>
      <c r="O12" s="218">
        <f>L12*1/24</f>
        <v>0</v>
      </c>
      <c r="P12" s="218"/>
      <c r="Q12" s="219"/>
      <c r="R12" s="220"/>
      <c r="S12" s="221"/>
      <c r="T12" s="198">
        <v>5291</v>
      </c>
      <c r="U12" s="229">
        <f>T12*L12</f>
        <v>0</v>
      </c>
      <c r="W12" s="247">
        <f>L12+DM!L12</f>
        <v>0</v>
      </c>
      <c r="X12" s="248">
        <f>U12+DM!U12</f>
        <v>0</v>
      </c>
      <c r="AB12" s="82"/>
      <c r="AC12" s="82"/>
      <c r="AH12" s="82"/>
      <c r="AI12" s="82"/>
      <c r="AJ12" s="82"/>
      <c r="AK12" s="82"/>
      <c r="AL12" s="82"/>
      <c r="AM12" s="82"/>
    </row>
    <row r="13" spans="2:45" s="1" customFormat="1" ht="30" hidden="1" customHeight="1" x14ac:dyDescent="0.45">
      <c r="B13" s="197"/>
      <c r="C13" s="190"/>
      <c r="D13" s="190"/>
      <c r="E13" s="199"/>
      <c r="F13" s="200"/>
      <c r="G13" s="199"/>
      <c r="H13" s="201"/>
      <c r="I13" s="2"/>
      <c r="J13" s="181"/>
      <c r="K13" s="154"/>
      <c r="L13" s="240"/>
      <c r="M13" s="78"/>
      <c r="N13" s="217"/>
      <c r="O13" s="218"/>
      <c r="P13" s="218"/>
      <c r="Q13" s="219"/>
      <c r="R13" s="220"/>
      <c r="S13" s="221"/>
      <c r="T13" s="198"/>
      <c r="U13" s="229"/>
      <c r="W13" s="249"/>
      <c r="X13" s="250"/>
      <c r="AB13" s="82"/>
      <c r="AC13" s="82"/>
      <c r="AH13" s="82"/>
      <c r="AI13" s="82"/>
      <c r="AJ13" s="82"/>
      <c r="AK13" s="82"/>
      <c r="AL13" s="82"/>
      <c r="AM13" s="82"/>
    </row>
    <row r="14" spans="2:45" s="1" customFormat="1" ht="30" customHeight="1" x14ac:dyDescent="0.45">
      <c r="B14" s="197" t="s">
        <v>129</v>
      </c>
      <c r="C14" s="583" t="s">
        <v>130</v>
      </c>
      <c r="D14" s="583"/>
      <c r="E14" s="585"/>
      <c r="F14" s="582" t="s">
        <v>131</v>
      </c>
      <c r="G14" s="583"/>
      <c r="H14" s="584"/>
      <c r="I14" s="55">
        <v>0</v>
      </c>
      <c r="J14" s="181"/>
      <c r="K14" s="331"/>
      <c r="L14" s="242">
        <f>I14</f>
        <v>0</v>
      </c>
      <c r="M14" s="78"/>
      <c r="N14" s="217"/>
      <c r="O14" s="218">
        <f>L14*1/24</f>
        <v>0</v>
      </c>
      <c r="P14" s="218"/>
      <c r="Q14" s="219"/>
      <c r="R14" s="220"/>
      <c r="S14" s="221"/>
      <c r="T14" s="198">
        <v>5593</v>
      </c>
      <c r="U14" s="229">
        <f>T14*L14</f>
        <v>0</v>
      </c>
      <c r="W14" s="247">
        <f>L14+DM!L14</f>
        <v>0</v>
      </c>
      <c r="X14" s="248">
        <f>U14+DM!U14</f>
        <v>0</v>
      </c>
      <c r="AB14" s="82"/>
      <c r="AC14" s="82"/>
      <c r="AH14" s="82"/>
      <c r="AI14" s="82"/>
      <c r="AJ14" s="82"/>
      <c r="AK14" s="82"/>
      <c r="AL14" s="82"/>
      <c r="AM14" s="82"/>
    </row>
    <row r="15" spans="2:45" s="1" customFormat="1" ht="30" hidden="1" customHeight="1" x14ac:dyDescent="0.45">
      <c r="B15" s="197"/>
      <c r="C15" s="190"/>
      <c r="D15" s="190"/>
      <c r="E15" s="199"/>
      <c r="F15" s="200"/>
      <c r="G15" s="199"/>
      <c r="H15" s="201"/>
      <c r="I15" s="2"/>
      <c r="J15" s="181"/>
      <c r="K15" s="154"/>
      <c r="L15" s="242"/>
      <c r="M15" s="78"/>
      <c r="N15" s="217"/>
      <c r="O15" s="218"/>
      <c r="P15" s="218"/>
      <c r="Q15" s="219"/>
      <c r="R15" s="220"/>
      <c r="S15" s="221"/>
      <c r="T15" s="198"/>
      <c r="U15" s="229"/>
      <c r="W15" s="249"/>
      <c r="X15" s="250"/>
      <c r="AB15" s="82"/>
      <c r="AC15" s="82"/>
      <c r="AH15" s="82"/>
      <c r="AI15" s="82"/>
      <c r="AJ15" s="82"/>
      <c r="AK15" s="82"/>
      <c r="AL15" s="82"/>
      <c r="AM15" s="82"/>
    </row>
    <row r="16" spans="2:45" s="1" customFormat="1" ht="30" customHeight="1" x14ac:dyDescent="0.45">
      <c r="B16" s="197" t="s">
        <v>132</v>
      </c>
      <c r="C16" s="583" t="s">
        <v>133</v>
      </c>
      <c r="D16" s="583"/>
      <c r="E16" s="585"/>
      <c r="F16" s="582" t="s">
        <v>34</v>
      </c>
      <c r="G16" s="583"/>
      <c r="H16" s="584"/>
      <c r="I16" s="55">
        <v>0</v>
      </c>
      <c r="J16" s="181"/>
      <c r="K16" s="155">
        <v>0</v>
      </c>
      <c r="L16" s="242">
        <f>I16</f>
        <v>0</v>
      </c>
      <c r="M16" s="78"/>
      <c r="N16" s="217">
        <f>IF(I16&gt;0,K16,0)</f>
        <v>0</v>
      </c>
      <c r="O16" s="218"/>
      <c r="P16" s="218"/>
      <c r="Q16" s="219"/>
      <c r="R16" s="220"/>
      <c r="S16" s="221"/>
      <c r="T16" s="198">
        <v>3896</v>
      </c>
      <c r="U16" s="229">
        <f>T16*L16</f>
        <v>0</v>
      </c>
      <c r="W16" s="247">
        <f>L16+DM!L16</f>
        <v>0</v>
      </c>
      <c r="X16" s="248">
        <f>U16+DM!U16</f>
        <v>0</v>
      </c>
      <c r="AB16" s="82"/>
      <c r="AC16" s="82"/>
      <c r="AH16" s="82"/>
      <c r="AI16" s="82"/>
      <c r="AJ16" s="82"/>
      <c r="AK16" s="82"/>
      <c r="AL16" s="82"/>
      <c r="AM16" s="82"/>
    </row>
    <row r="17" spans="2:39" s="1" customFormat="1" ht="30" hidden="1" customHeight="1" x14ac:dyDescent="0.45">
      <c r="B17" s="197"/>
      <c r="C17" s="190"/>
      <c r="D17" s="190"/>
      <c r="E17" s="199"/>
      <c r="F17" s="200"/>
      <c r="G17" s="199"/>
      <c r="H17" s="201"/>
      <c r="I17" s="2"/>
      <c r="J17" s="181"/>
      <c r="K17" s="154"/>
      <c r="L17" s="242"/>
      <c r="M17" s="78"/>
      <c r="N17" s="217"/>
      <c r="O17" s="218"/>
      <c r="P17" s="218"/>
      <c r="Q17" s="219"/>
      <c r="R17" s="220"/>
      <c r="S17" s="221"/>
      <c r="T17" s="198"/>
      <c r="U17" s="229"/>
      <c r="W17" s="249"/>
      <c r="X17" s="250"/>
      <c r="AB17" s="82"/>
      <c r="AC17" s="82"/>
      <c r="AH17" s="82"/>
      <c r="AI17" s="82"/>
      <c r="AJ17" s="82"/>
      <c r="AK17" s="82"/>
      <c r="AL17" s="82"/>
      <c r="AM17" s="82"/>
    </row>
    <row r="18" spans="2:39" s="1" customFormat="1" ht="30" hidden="1" customHeight="1" x14ac:dyDescent="0.45">
      <c r="B18" s="197" t="s">
        <v>134</v>
      </c>
      <c r="C18" s="583" t="s">
        <v>135</v>
      </c>
      <c r="D18" s="583"/>
      <c r="E18" s="585"/>
      <c r="F18" s="582" t="s">
        <v>82</v>
      </c>
      <c r="G18" s="583"/>
      <c r="H18" s="584"/>
      <c r="I18" s="257">
        <v>0</v>
      </c>
      <c r="J18" s="181"/>
      <c r="K18" s="259">
        <v>0</v>
      </c>
      <c r="L18" s="242"/>
      <c r="M18" s="78"/>
      <c r="N18" s="217">
        <f>IF(I18&gt;0,K18,0)</f>
        <v>0</v>
      </c>
      <c r="O18" s="218"/>
      <c r="P18" s="218"/>
      <c r="Q18" s="219"/>
      <c r="R18" s="220"/>
      <c r="S18" s="221"/>
      <c r="T18" s="198">
        <v>3896</v>
      </c>
      <c r="U18" s="229">
        <f>T18*L18</f>
        <v>0</v>
      </c>
      <c r="W18" s="247">
        <f>L18+DM!L18</f>
        <v>0</v>
      </c>
      <c r="X18" s="248">
        <f>U18+DM!U18</f>
        <v>0</v>
      </c>
      <c r="AB18" s="82"/>
      <c r="AC18" s="82"/>
      <c r="AH18" s="82"/>
      <c r="AI18" s="82"/>
      <c r="AJ18" s="82"/>
      <c r="AK18" s="82"/>
      <c r="AL18" s="82"/>
      <c r="AM18" s="82"/>
    </row>
    <row r="19" spans="2:39" s="1" customFormat="1" ht="30" hidden="1" customHeight="1" x14ac:dyDescent="0.45">
      <c r="B19" s="197"/>
      <c r="C19" s="190"/>
      <c r="D19" s="190"/>
      <c r="E19" s="199"/>
      <c r="F19" s="200"/>
      <c r="G19" s="199"/>
      <c r="H19" s="201"/>
      <c r="I19" s="2"/>
      <c r="J19" s="181"/>
      <c r="K19" s="154"/>
      <c r="L19" s="242"/>
      <c r="M19" s="78"/>
      <c r="N19" s="217"/>
      <c r="O19" s="218"/>
      <c r="P19" s="218"/>
      <c r="Q19" s="219"/>
      <c r="R19" s="220"/>
      <c r="S19" s="221"/>
      <c r="T19" s="198"/>
      <c r="U19" s="229"/>
      <c r="W19" s="249"/>
      <c r="X19" s="250"/>
      <c r="AB19" s="82"/>
      <c r="AC19" s="82"/>
      <c r="AH19" s="82"/>
      <c r="AI19" s="82"/>
      <c r="AJ19" s="82"/>
      <c r="AK19" s="82"/>
      <c r="AL19" s="82"/>
      <c r="AM19" s="82"/>
    </row>
    <row r="20" spans="2:39" s="1" customFormat="1" ht="30" hidden="1" customHeight="1" x14ac:dyDescent="0.45">
      <c r="B20" s="197" t="s">
        <v>136</v>
      </c>
      <c r="C20" s="583" t="s">
        <v>137</v>
      </c>
      <c r="D20" s="583"/>
      <c r="E20" s="585"/>
      <c r="F20" s="582" t="s">
        <v>38</v>
      </c>
      <c r="G20" s="583"/>
      <c r="H20" s="584"/>
      <c r="I20" s="257">
        <v>0</v>
      </c>
      <c r="J20" s="181"/>
      <c r="K20" s="154"/>
      <c r="L20" s="242"/>
      <c r="M20" s="78"/>
      <c r="N20" s="217">
        <f>L20</f>
        <v>0</v>
      </c>
      <c r="O20" s="218"/>
      <c r="P20" s="218"/>
      <c r="Q20" s="219"/>
      <c r="R20" s="220"/>
      <c r="S20" s="221"/>
      <c r="T20" s="198">
        <v>1360</v>
      </c>
      <c r="U20" s="229">
        <f>T20*L20</f>
        <v>0</v>
      </c>
      <c r="W20" s="247">
        <f>L20+DM!L20</f>
        <v>0</v>
      </c>
      <c r="X20" s="248">
        <f>U20+DM!U20</f>
        <v>0</v>
      </c>
      <c r="AB20" s="82"/>
      <c r="AC20" s="82"/>
      <c r="AH20" s="82"/>
      <c r="AI20" s="82"/>
      <c r="AJ20" s="82"/>
      <c r="AK20" s="82"/>
      <c r="AL20" s="82"/>
      <c r="AM20" s="82"/>
    </row>
    <row r="21" spans="2:39" s="1" customFormat="1" ht="30" hidden="1" customHeight="1" x14ac:dyDescent="0.45">
      <c r="B21" s="197"/>
      <c r="C21" s="190"/>
      <c r="D21" s="190"/>
      <c r="E21" s="199"/>
      <c r="F21" s="200"/>
      <c r="G21" s="199"/>
      <c r="H21" s="201"/>
      <c r="I21" s="2"/>
      <c r="J21" s="181"/>
      <c r="K21" s="154"/>
      <c r="L21" s="242"/>
      <c r="M21" s="78"/>
      <c r="N21" s="217"/>
      <c r="O21" s="218"/>
      <c r="P21" s="218"/>
      <c r="Q21" s="219"/>
      <c r="R21" s="220"/>
      <c r="S21" s="221"/>
      <c r="T21" s="198"/>
      <c r="U21" s="229"/>
      <c r="W21" s="249"/>
      <c r="X21" s="250"/>
      <c r="AB21" s="82"/>
      <c r="AC21" s="82"/>
      <c r="AH21" s="82"/>
      <c r="AI21" s="82"/>
      <c r="AJ21" s="82"/>
      <c r="AK21" s="82"/>
      <c r="AL21" s="82"/>
      <c r="AM21" s="82"/>
    </row>
    <row r="22" spans="2:39" s="1" customFormat="1" ht="30" customHeight="1" x14ac:dyDescent="0.45">
      <c r="B22" s="197" t="s">
        <v>138</v>
      </c>
      <c r="C22" s="583" t="s">
        <v>139</v>
      </c>
      <c r="D22" s="583"/>
      <c r="E22" s="585"/>
      <c r="F22" s="582" t="s">
        <v>39</v>
      </c>
      <c r="G22" s="583"/>
      <c r="H22" s="584"/>
      <c r="I22" s="55">
        <v>0</v>
      </c>
      <c r="J22" s="181"/>
      <c r="K22" s="154"/>
      <c r="L22" s="242">
        <f>I22</f>
        <v>0</v>
      </c>
      <c r="M22" s="78"/>
      <c r="N22" s="217">
        <f>L22*3</f>
        <v>0</v>
      </c>
      <c r="O22" s="218"/>
      <c r="P22" s="218"/>
      <c r="Q22" s="219"/>
      <c r="R22" s="220"/>
      <c r="S22" s="221"/>
      <c r="T22" s="198">
        <v>18140</v>
      </c>
      <c r="U22" s="229">
        <f>T22*L22</f>
        <v>0</v>
      </c>
      <c r="W22" s="247">
        <f>L22+DM!L22</f>
        <v>0</v>
      </c>
      <c r="X22" s="248">
        <f>U22+DM!U22</f>
        <v>0</v>
      </c>
      <c r="AB22" s="82"/>
      <c r="AC22" s="82"/>
      <c r="AH22" s="82"/>
      <c r="AI22" s="82"/>
      <c r="AJ22" s="82"/>
      <c r="AK22" s="82"/>
      <c r="AL22" s="82"/>
      <c r="AM22" s="82"/>
    </row>
    <row r="23" spans="2:39" s="1" customFormat="1" ht="30" hidden="1" customHeight="1" x14ac:dyDescent="0.45">
      <c r="B23" s="197"/>
      <c r="C23" s="190"/>
      <c r="D23" s="190"/>
      <c r="E23" s="199"/>
      <c r="F23" s="200"/>
      <c r="G23" s="199"/>
      <c r="H23" s="201"/>
      <c r="I23" s="2"/>
      <c r="J23" s="181"/>
      <c r="K23" s="154"/>
      <c r="L23" s="242"/>
      <c r="M23" s="78"/>
      <c r="N23" s="217"/>
      <c r="O23" s="218"/>
      <c r="P23" s="218"/>
      <c r="Q23" s="219"/>
      <c r="R23" s="220"/>
      <c r="S23" s="221"/>
      <c r="T23" s="198"/>
      <c r="U23" s="229"/>
      <c r="W23" s="249"/>
      <c r="X23" s="250"/>
      <c r="AB23" s="82"/>
      <c r="AC23" s="82"/>
      <c r="AH23" s="82"/>
      <c r="AI23" s="82"/>
      <c r="AJ23" s="82"/>
      <c r="AK23" s="82"/>
      <c r="AL23" s="82"/>
      <c r="AM23" s="82"/>
    </row>
    <row r="24" spans="2:39" s="1" customFormat="1" ht="30" customHeight="1" x14ac:dyDescent="0.45">
      <c r="B24" s="197" t="s">
        <v>140</v>
      </c>
      <c r="C24" s="583" t="s">
        <v>45</v>
      </c>
      <c r="D24" s="583"/>
      <c r="E24" s="585"/>
      <c r="F24" s="582" t="s">
        <v>56</v>
      </c>
      <c r="G24" s="583"/>
      <c r="H24" s="584"/>
      <c r="I24" s="55">
        <v>0</v>
      </c>
      <c r="J24" s="181"/>
      <c r="K24" s="154"/>
      <c r="L24" s="242">
        <f>I24</f>
        <v>0</v>
      </c>
      <c r="M24" s="78"/>
      <c r="N24" s="217">
        <f>2*L24</f>
        <v>0</v>
      </c>
      <c r="O24" s="218"/>
      <c r="P24" s="218"/>
      <c r="Q24" s="219"/>
      <c r="R24" s="220"/>
      <c r="S24" s="221"/>
      <c r="T24" s="198">
        <v>9546</v>
      </c>
      <c r="U24" s="229">
        <f>T24*L24</f>
        <v>0</v>
      </c>
      <c r="W24" s="247">
        <f>L24+DM!L24</f>
        <v>0</v>
      </c>
      <c r="X24" s="248">
        <f>U24+DM!U24</f>
        <v>0</v>
      </c>
      <c r="AB24" s="82"/>
      <c r="AC24" s="82"/>
      <c r="AH24" s="82"/>
      <c r="AI24" s="82"/>
      <c r="AJ24" s="82"/>
      <c r="AK24" s="82"/>
      <c r="AL24" s="82"/>
      <c r="AM24" s="82"/>
    </row>
    <row r="25" spans="2:39" s="1" customFormat="1" ht="30" hidden="1" customHeight="1" x14ac:dyDescent="0.45">
      <c r="B25" s="197"/>
      <c r="C25" s="190"/>
      <c r="D25" s="190"/>
      <c r="E25" s="199"/>
      <c r="F25" s="200"/>
      <c r="G25" s="199"/>
      <c r="H25" s="201"/>
      <c r="I25" s="2"/>
      <c r="J25" s="181"/>
      <c r="K25" s="154"/>
      <c r="L25" s="242"/>
      <c r="M25" s="78"/>
      <c r="N25" s="217"/>
      <c r="O25" s="218"/>
      <c r="P25" s="218"/>
      <c r="Q25" s="219"/>
      <c r="R25" s="220"/>
      <c r="S25" s="221"/>
      <c r="T25" s="198"/>
      <c r="U25" s="229"/>
      <c r="W25" s="249"/>
      <c r="X25" s="250"/>
      <c r="AB25" s="82"/>
      <c r="AC25" s="82"/>
      <c r="AH25" s="82"/>
      <c r="AI25" s="82"/>
      <c r="AJ25" s="82"/>
      <c r="AK25" s="82"/>
      <c r="AL25" s="82"/>
      <c r="AM25" s="82"/>
    </row>
    <row r="26" spans="2:39" s="1" customFormat="1" ht="30" customHeight="1" x14ac:dyDescent="0.45">
      <c r="B26" s="197" t="s">
        <v>141</v>
      </c>
      <c r="C26" s="583" t="s">
        <v>142</v>
      </c>
      <c r="D26" s="583"/>
      <c r="E26" s="585"/>
      <c r="F26" s="587" t="s">
        <v>46</v>
      </c>
      <c r="G26" s="588"/>
      <c r="H26" s="589"/>
      <c r="I26" s="55">
        <v>0</v>
      </c>
      <c r="J26" s="181"/>
      <c r="K26" s="154"/>
      <c r="L26" s="242">
        <f>I26</f>
        <v>0</v>
      </c>
      <c r="M26" s="78"/>
      <c r="N26" s="217">
        <f>2*L26</f>
        <v>0</v>
      </c>
      <c r="O26" s="218"/>
      <c r="P26" s="218"/>
      <c r="Q26" s="219"/>
      <c r="R26" s="220"/>
      <c r="S26" s="221"/>
      <c r="T26" s="198">
        <v>6047</v>
      </c>
      <c r="U26" s="229">
        <f>T26*L26</f>
        <v>0</v>
      </c>
      <c r="W26" s="247">
        <f>L26+DM!L26</f>
        <v>0</v>
      </c>
      <c r="X26" s="248">
        <f>U26+DM!U26</f>
        <v>0</v>
      </c>
      <c r="AB26" s="82"/>
      <c r="AC26" s="82"/>
      <c r="AH26" s="82"/>
      <c r="AI26" s="82"/>
      <c r="AJ26" s="82"/>
      <c r="AK26" s="82"/>
      <c r="AL26" s="82"/>
      <c r="AM26" s="82"/>
    </row>
    <row r="27" spans="2:39" s="1" customFormat="1" ht="30" hidden="1" customHeight="1" x14ac:dyDescent="0.45">
      <c r="B27" s="197"/>
      <c r="C27" s="190"/>
      <c r="D27" s="190"/>
      <c r="E27" s="199"/>
      <c r="F27" s="200"/>
      <c r="G27" s="199"/>
      <c r="H27" s="201"/>
      <c r="I27" s="2"/>
      <c r="J27" s="181"/>
      <c r="K27" s="154"/>
      <c r="L27" s="242"/>
      <c r="M27" s="78"/>
      <c r="N27" s="217"/>
      <c r="O27" s="218"/>
      <c r="P27" s="218"/>
      <c r="Q27" s="219"/>
      <c r="R27" s="220"/>
      <c r="S27" s="221"/>
      <c r="T27" s="198"/>
      <c r="U27" s="229">
        <f>T27*L27</f>
        <v>0</v>
      </c>
      <c r="W27" s="249"/>
      <c r="X27" s="250"/>
      <c r="AB27" s="82"/>
      <c r="AC27" s="82"/>
      <c r="AH27" s="82"/>
      <c r="AI27" s="82"/>
      <c r="AJ27" s="82"/>
      <c r="AK27" s="82"/>
      <c r="AL27" s="82"/>
      <c r="AM27" s="82"/>
    </row>
    <row r="28" spans="2:39" s="1" customFormat="1" ht="30" customHeight="1" x14ac:dyDescent="0.45">
      <c r="B28" s="197" t="s">
        <v>143</v>
      </c>
      <c r="C28" s="583" t="s">
        <v>144</v>
      </c>
      <c r="D28" s="583"/>
      <c r="E28" s="585"/>
      <c r="F28" s="582" t="s">
        <v>145</v>
      </c>
      <c r="G28" s="583"/>
      <c r="H28" s="584"/>
      <c r="I28" s="55">
        <v>0</v>
      </c>
      <c r="J28" s="181"/>
      <c r="K28" s="154"/>
      <c r="L28" s="242">
        <f>I28</f>
        <v>0</v>
      </c>
      <c r="M28" s="78"/>
      <c r="N28" s="217"/>
      <c r="O28" s="218"/>
      <c r="P28" s="223">
        <f>L28</f>
        <v>0</v>
      </c>
      <c r="Q28" s="219"/>
      <c r="R28" s="220"/>
      <c r="S28" s="221"/>
      <c r="T28" s="198">
        <v>33491</v>
      </c>
      <c r="U28" s="229">
        <f>T28*L28</f>
        <v>0</v>
      </c>
      <c r="W28" s="247">
        <f>L28+DM!L28</f>
        <v>0</v>
      </c>
      <c r="X28" s="248">
        <f>U28+DM!U28</f>
        <v>0</v>
      </c>
      <c r="AB28" s="82"/>
      <c r="AC28" s="82"/>
      <c r="AH28" s="82"/>
      <c r="AI28" s="82"/>
      <c r="AJ28" s="82"/>
      <c r="AK28" s="82"/>
      <c r="AL28" s="82"/>
      <c r="AM28" s="82"/>
    </row>
    <row r="29" spans="2:39" s="1" customFormat="1" ht="30" hidden="1" customHeight="1" x14ac:dyDescent="0.45">
      <c r="B29" s="197"/>
      <c r="C29" s="190"/>
      <c r="D29" s="190"/>
      <c r="E29" s="202"/>
      <c r="F29" s="200"/>
      <c r="G29" s="199"/>
      <c r="H29" s="203"/>
      <c r="I29" s="2"/>
      <c r="J29" s="181"/>
      <c r="K29" s="154"/>
      <c r="L29" s="242"/>
      <c r="M29" s="78"/>
      <c r="N29" s="217"/>
      <c r="O29" s="218"/>
      <c r="P29" s="218"/>
      <c r="Q29" s="219"/>
      <c r="R29" s="220"/>
      <c r="S29" s="221"/>
      <c r="T29" s="198"/>
      <c r="U29" s="229"/>
      <c r="W29" s="249"/>
      <c r="X29" s="250"/>
      <c r="AB29" s="82"/>
      <c r="AC29" s="82"/>
      <c r="AH29" s="82"/>
      <c r="AI29" s="82"/>
      <c r="AJ29" s="82"/>
      <c r="AK29" s="82"/>
      <c r="AL29" s="82"/>
      <c r="AM29" s="82"/>
    </row>
    <row r="30" spans="2:39" s="1" customFormat="1" ht="30" customHeight="1" x14ac:dyDescent="0.45">
      <c r="B30" s="197" t="s">
        <v>146</v>
      </c>
      <c r="C30" s="583" t="s">
        <v>322</v>
      </c>
      <c r="D30" s="583"/>
      <c r="E30" s="585"/>
      <c r="F30" s="582" t="s">
        <v>101</v>
      </c>
      <c r="G30" s="583"/>
      <c r="H30" s="584"/>
      <c r="I30" s="55">
        <v>0</v>
      </c>
      <c r="J30" s="181"/>
      <c r="K30" s="154"/>
      <c r="L30" s="242">
        <f>I30</f>
        <v>0</v>
      </c>
      <c r="M30" s="78"/>
      <c r="N30" s="217">
        <f>L30</f>
        <v>0</v>
      </c>
      <c r="O30" s="218"/>
      <c r="P30" s="218"/>
      <c r="Q30" s="219"/>
      <c r="R30" s="220"/>
      <c r="S30" s="221"/>
      <c r="T30" s="198">
        <v>14316</v>
      </c>
      <c r="U30" s="229">
        <f>T30*L30</f>
        <v>0</v>
      </c>
      <c r="W30" s="247">
        <f>L30+DM!L30</f>
        <v>0</v>
      </c>
      <c r="X30" s="248">
        <f>U30+DM!U30</f>
        <v>0</v>
      </c>
      <c r="AB30" s="82"/>
      <c r="AC30" s="82"/>
      <c r="AH30" s="82"/>
      <c r="AI30" s="82"/>
      <c r="AJ30" s="82"/>
      <c r="AK30" s="82"/>
      <c r="AL30" s="82"/>
      <c r="AM30" s="82"/>
    </row>
    <row r="31" spans="2:39" s="1" customFormat="1" ht="30" hidden="1" customHeight="1" x14ac:dyDescent="0.45">
      <c r="B31" s="197"/>
      <c r="C31" s="190"/>
      <c r="D31" s="190"/>
      <c r="E31" s="202"/>
      <c r="F31" s="200"/>
      <c r="G31" s="199"/>
      <c r="H31" s="203"/>
      <c r="I31" s="2"/>
      <c r="J31" s="181"/>
      <c r="K31" s="154"/>
      <c r="L31" s="242"/>
      <c r="M31" s="78"/>
      <c r="N31" s="217"/>
      <c r="O31" s="222"/>
      <c r="P31" s="222"/>
      <c r="Q31" s="219"/>
      <c r="R31" s="220"/>
      <c r="S31" s="221"/>
      <c r="T31" s="198"/>
      <c r="U31" s="229"/>
      <c r="W31" s="249"/>
      <c r="X31" s="250"/>
      <c r="AB31" s="82"/>
      <c r="AC31" s="82"/>
      <c r="AH31" s="82"/>
      <c r="AI31" s="82"/>
      <c r="AJ31" s="82"/>
      <c r="AK31" s="82"/>
      <c r="AL31" s="82"/>
      <c r="AM31" s="82"/>
    </row>
    <row r="32" spans="2:39" s="1" customFormat="1" ht="30" customHeight="1" x14ac:dyDescent="0.45">
      <c r="B32" s="197" t="s">
        <v>147</v>
      </c>
      <c r="C32" s="511" t="s">
        <v>62</v>
      </c>
      <c r="D32" s="512"/>
      <c r="E32" s="513"/>
      <c r="F32" s="582" t="s">
        <v>47</v>
      </c>
      <c r="G32" s="583"/>
      <c r="H32" s="584"/>
      <c r="I32" s="55">
        <v>0</v>
      </c>
      <c r="J32" s="181"/>
      <c r="K32" s="154"/>
      <c r="L32" s="242">
        <f>T32*I32</f>
        <v>0</v>
      </c>
      <c r="M32" s="78"/>
      <c r="N32" s="217"/>
      <c r="O32" s="218"/>
      <c r="P32" s="218"/>
      <c r="Q32" s="218">
        <f>L32/128000</f>
        <v>0</v>
      </c>
      <c r="R32" s="220"/>
      <c r="S32" s="221"/>
      <c r="T32" s="198">
        <f>IF(C32="",0,LEFT(RIGHT(C32,8),2)*2000)</f>
        <v>128000</v>
      </c>
      <c r="U32" s="229">
        <f>T32*I32</f>
        <v>0</v>
      </c>
      <c r="W32" s="247">
        <f>I32+DM!I32</f>
        <v>0</v>
      </c>
      <c r="X32" s="248">
        <f>U32+DM!U32</f>
        <v>0</v>
      </c>
      <c r="AB32" s="82"/>
      <c r="AC32" s="82"/>
      <c r="AH32" s="82"/>
      <c r="AI32" s="82"/>
      <c r="AJ32" s="82"/>
      <c r="AK32" s="82"/>
      <c r="AL32" s="82"/>
      <c r="AM32" s="82"/>
    </row>
    <row r="33" spans="2:51" s="1" customFormat="1" ht="30" hidden="1" customHeight="1" x14ac:dyDescent="0.45">
      <c r="B33" s="197"/>
      <c r="C33" s="190"/>
      <c r="D33" s="190"/>
      <c r="E33" s="202"/>
      <c r="F33" s="200"/>
      <c r="G33" s="199"/>
      <c r="H33" s="203"/>
      <c r="I33" s="2"/>
      <c r="J33" s="181"/>
      <c r="K33" s="154"/>
      <c r="L33" s="242"/>
      <c r="M33" s="78"/>
      <c r="N33" s="217"/>
      <c r="O33" s="222"/>
      <c r="P33" s="222"/>
      <c r="Q33" s="219"/>
      <c r="R33" s="220"/>
      <c r="S33" s="221"/>
      <c r="T33" s="198"/>
      <c r="U33" s="229"/>
      <c r="W33" s="249"/>
      <c r="X33" s="250"/>
      <c r="AB33" s="82"/>
      <c r="AC33" s="82"/>
      <c r="AH33" s="82"/>
      <c r="AI33" s="82"/>
      <c r="AJ33" s="82"/>
      <c r="AK33" s="82"/>
      <c r="AL33" s="82"/>
      <c r="AM33" s="82"/>
    </row>
    <row r="34" spans="2:51" s="1" customFormat="1" ht="30" customHeight="1" x14ac:dyDescent="0.45">
      <c r="B34" s="197" t="s">
        <v>148</v>
      </c>
      <c r="C34" s="583" t="s">
        <v>149</v>
      </c>
      <c r="D34" s="583"/>
      <c r="E34" s="585"/>
      <c r="F34" s="582" t="s">
        <v>57</v>
      </c>
      <c r="G34" s="583"/>
      <c r="H34" s="584"/>
      <c r="I34" s="55">
        <v>0</v>
      </c>
      <c r="J34" s="181"/>
      <c r="K34" s="154"/>
      <c r="L34" s="242">
        <f>I34</f>
        <v>0</v>
      </c>
      <c r="M34" s="78"/>
      <c r="N34" s="217"/>
      <c r="O34" s="222"/>
      <c r="P34" s="222"/>
      <c r="Q34" s="219"/>
      <c r="R34" s="220">
        <f>L34</f>
        <v>0</v>
      </c>
      <c r="S34" s="221"/>
      <c r="T34" s="198">
        <v>19143</v>
      </c>
      <c r="U34" s="229">
        <f>T34*L34</f>
        <v>0</v>
      </c>
      <c r="W34" s="247">
        <f>L34+DM!L34</f>
        <v>0</v>
      </c>
      <c r="X34" s="248">
        <f>U34+DM!U34</f>
        <v>0</v>
      </c>
      <c r="AB34" s="82"/>
      <c r="AC34" s="82"/>
      <c r="AH34" s="82"/>
      <c r="AI34" s="82"/>
      <c r="AJ34" s="82"/>
      <c r="AK34" s="82"/>
      <c r="AL34" s="82"/>
      <c r="AM34" s="82"/>
    </row>
    <row r="35" spans="2:51" s="1" customFormat="1" ht="30" hidden="1" customHeight="1" x14ac:dyDescent="0.45">
      <c r="B35" s="197"/>
      <c r="C35" s="190"/>
      <c r="D35" s="190"/>
      <c r="E35" s="202"/>
      <c r="F35" s="200"/>
      <c r="G35" s="199"/>
      <c r="H35" s="203"/>
      <c r="I35" s="2"/>
      <c r="J35" s="181"/>
      <c r="K35" s="154"/>
      <c r="L35" s="242"/>
      <c r="M35" s="78"/>
      <c r="N35" s="217"/>
      <c r="O35" s="222"/>
      <c r="P35" s="222"/>
      <c r="Q35" s="219"/>
      <c r="R35" s="220"/>
      <c r="S35" s="221"/>
      <c r="T35" s="198"/>
      <c r="U35" s="229"/>
      <c r="W35" s="249"/>
      <c r="X35" s="250"/>
      <c r="AB35" s="82"/>
      <c r="AC35" s="82"/>
      <c r="AH35" s="82"/>
      <c r="AI35" s="82"/>
      <c r="AJ35" s="82"/>
      <c r="AK35" s="82"/>
      <c r="AL35" s="82"/>
      <c r="AM35" s="82"/>
    </row>
    <row r="36" spans="2:51" s="1" customFormat="1" ht="30" customHeight="1" x14ac:dyDescent="0.45">
      <c r="B36" s="197" t="s">
        <v>150</v>
      </c>
      <c r="C36" s="583" t="s">
        <v>151</v>
      </c>
      <c r="D36" s="583"/>
      <c r="E36" s="585"/>
      <c r="F36" s="582" t="s">
        <v>58</v>
      </c>
      <c r="G36" s="583"/>
      <c r="H36" s="584"/>
      <c r="I36" s="55">
        <v>0</v>
      </c>
      <c r="J36" s="181"/>
      <c r="K36" s="154"/>
      <c r="L36" s="242">
        <f>I36</f>
        <v>0</v>
      </c>
      <c r="M36" s="78"/>
      <c r="N36" s="217"/>
      <c r="O36" s="218"/>
      <c r="P36" s="218"/>
      <c r="Q36" s="219"/>
      <c r="R36" s="220">
        <f>L36</f>
        <v>0</v>
      </c>
      <c r="S36" s="221"/>
      <c r="T36" s="198">
        <v>9571</v>
      </c>
      <c r="U36" s="229">
        <f>T36*L36</f>
        <v>0</v>
      </c>
      <c r="W36" s="247">
        <f>L36+DM!L36</f>
        <v>0</v>
      </c>
      <c r="X36" s="248">
        <f>U36+DM!U36</f>
        <v>0</v>
      </c>
      <c r="AB36" s="82"/>
      <c r="AC36" s="82"/>
      <c r="AH36" s="82"/>
      <c r="AI36" s="82"/>
      <c r="AJ36" s="82"/>
      <c r="AK36" s="82"/>
      <c r="AL36" s="82"/>
      <c r="AM36" s="82"/>
    </row>
    <row r="37" spans="2:51" s="1" customFormat="1" ht="30" hidden="1" customHeight="1" x14ac:dyDescent="0.45">
      <c r="B37" s="197"/>
      <c r="C37" s="190"/>
      <c r="D37" s="190"/>
      <c r="E37" s="202"/>
      <c r="F37" s="200"/>
      <c r="G37" s="199"/>
      <c r="H37" s="203"/>
      <c r="I37" s="2"/>
      <c r="J37" s="181"/>
      <c r="K37" s="154"/>
      <c r="L37" s="242"/>
      <c r="M37" s="78"/>
      <c r="N37" s="217"/>
      <c r="O37" s="222"/>
      <c r="P37" s="222"/>
      <c r="Q37" s="219"/>
      <c r="R37" s="220"/>
      <c r="S37" s="221"/>
      <c r="T37" s="198"/>
      <c r="U37" s="229"/>
      <c r="W37" s="249"/>
      <c r="X37" s="250"/>
      <c r="AB37" s="82"/>
      <c r="AC37" s="82"/>
      <c r="AH37" s="82"/>
      <c r="AI37" s="82"/>
      <c r="AJ37" s="82"/>
      <c r="AK37" s="82"/>
      <c r="AL37" s="82"/>
      <c r="AM37" s="82"/>
    </row>
    <row r="38" spans="2:51" s="1" customFormat="1" ht="30" customHeight="1" x14ac:dyDescent="0.45">
      <c r="B38" s="197" t="s">
        <v>152</v>
      </c>
      <c r="C38" s="583" t="s">
        <v>153</v>
      </c>
      <c r="D38" s="583"/>
      <c r="E38" s="585"/>
      <c r="F38" s="582" t="s">
        <v>49</v>
      </c>
      <c r="G38" s="583"/>
      <c r="H38" s="584"/>
      <c r="I38" s="55">
        <v>0</v>
      </c>
      <c r="J38" s="181"/>
      <c r="K38" s="154"/>
      <c r="L38" s="242">
        <f>I38</f>
        <v>0</v>
      </c>
      <c r="M38" s="78"/>
      <c r="N38" s="217"/>
      <c r="O38" s="218"/>
      <c r="P38" s="218"/>
      <c r="Q38" s="219"/>
      <c r="R38" s="220">
        <f>L38</f>
        <v>0</v>
      </c>
      <c r="S38" s="221"/>
      <c r="T38" s="198">
        <v>4772</v>
      </c>
      <c r="U38" s="229">
        <f>T38*L38</f>
        <v>0</v>
      </c>
      <c r="W38" s="247">
        <f>L38+DM!L38</f>
        <v>0</v>
      </c>
      <c r="X38" s="248">
        <f>U38+DM!U38</f>
        <v>0</v>
      </c>
      <c r="AB38" s="82"/>
      <c r="AC38" s="82"/>
      <c r="AH38" s="82"/>
      <c r="AI38" s="82"/>
      <c r="AJ38" s="82"/>
      <c r="AK38" s="82"/>
      <c r="AL38" s="82"/>
      <c r="AM38" s="82"/>
    </row>
    <row r="39" spans="2:51" s="1" customFormat="1" ht="30" hidden="1" customHeight="1" x14ac:dyDescent="0.45">
      <c r="B39" s="197"/>
      <c r="C39" s="190"/>
      <c r="D39" s="190"/>
      <c r="E39" s="202"/>
      <c r="F39" s="200"/>
      <c r="G39" s="199"/>
      <c r="H39" s="203"/>
      <c r="I39" s="2"/>
      <c r="J39" s="181"/>
      <c r="K39" s="154"/>
      <c r="L39" s="242"/>
      <c r="M39" s="78"/>
      <c r="N39" s="217"/>
      <c r="O39" s="222"/>
      <c r="P39" s="222"/>
      <c r="Q39" s="219"/>
      <c r="R39" s="220"/>
      <c r="S39" s="221"/>
      <c r="T39" s="198"/>
      <c r="U39" s="229"/>
      <c r="W39" s="249"/>
      <c r="X39" s="250"/>
      <c r="AB39" s="82"/>
      <c r="AC39" s="82"/>
      <c r="AH39" s="82"/>
      <c r="AI39" s="82"/>
      <c r="AJ39" s="82"/>
      <c r="AK39" s="82"/>
      <c r="AL39" s="82"/>
      <c r="AM39" s="82"/>
    </row>
    <row r="40" spans="2:51" s="1" customFormat="1" ht="30" customHeight="1" x14ac:dyDescent="0.45">
      <c r="B40" s="197" t="s">
        <v>154</v>
      </c>
      <c r="C40" s="583" t="s">
        <v>155</v>
      </c>
      <c r="D40" s="583"/>
      <c r="E40" s="585"/>
      <c r="F40" s="582" t="s">
        <v>156</v>
      </c>
      <c r="G40" s="583"/>
      <c r="H40" s="584"/>
      <c r="I40" s="55">
        <v>0</v>
      </c>
      <c r="J40" s="181"/>
      <c r="K40" s="154"/>
      <c r="L40" s="242">
        <f>I40</f>
        <v>0</v>
      </c>
      <c r="M40" s="78"/>
      <c r="N40" s="217"/>
      <c r="O40" s="218"/>
      <c r="P40" s="218"/>
      <c r="Q40" s="219"/>
      <c r="R40" s="220">
        <f>L40</f>
        <v>0</v>
      </c>
      <c r="S40" s="221"/>
      <c r="T40" s="198">
        <v>6376</v>
      </c>
      <c r="U40" s="229">
        <f>T40*L40</f>
        <v>0</v>
      </c>
      <c r="W40" s="247">
        <f>L40+DM!L40</f>
        <v>0</v>
      </c>
      <c r="X40" s="248">
        <f>U40+DM!U40</f>
        <v>0</v>
      </c>
      <c r="AB40" s="82"/>
      <c r="AC40" s="82"/>
      <c r="AH40" s="82"/>
      <c r="AI40" s="82"/>
      <c r="AJ40" s="82"/>
      <c r="AK40" s="82"/>
      <c r="AL40" s="82"/>
      <c r="AM40" s="82"/>
    </row>
    <row r="41" spans="2:51" s="1" customFormat="1" ht="30" hidden="1" customHeight="1" x14ac:dyDescent="0.45">
      <c r="B41" s="197"/>
      <c r="C41" s="190"/>
      <c r="D41" s="190"/>
      <c r="E41" s="202"/>
      <c r="F41" s="200"/>
      <c r="G41" s="199"/>
      <c r="H41" s="203"/>
      <c r="I41" s="2"/>
      <c r="J41" s="181"/>
      <c r="K41" s="154"/>
      <c r="L41" s="242"/>
      <c r="M41" s="78"/>
      <c r="N41" s="224"/>
      <c r="O41" s="222"/>
      <c r="P41" s="222"/>
      <c r="Q41" s="219"/>
      <c r="R41" s="225"/>
      <c r="S41" s="226"/>
      <c r="T41" s="198"/>
      <c r="U41" s="229"/>
      <c r="W41" s="249"/>
      <c r="X41" s="250"/>
      <c r="AB41" s="82"/>
      <c r="AC41" s="82"/>
      <c r="AH41" s="82"/>
      <c r="AI41" s="82"/>
      <c r="AJ41" s="82"/>
      <c r="AK41" s="82"/>
      <c r="AL41" s="82"/>
      <c r="AM41" s="82"/>
    </row>
    <row r="42" spans="2:51" s="1" customFormat="1" ht="30" customHeight="1" thickBot="1" x14ac:dyDescent="0.5">
      <c r="B42" s="197" t="s">
        <v>157</v>
      </c>
      <c r="C42" s="583" t="s">
        <v>323</v>
      </c>
      <c r="D42" s="583"/>
      <c r="E42" s="585"/>
      <c r="F42" s="582" t="s">
        <v>59</v>
      </c>
      <c r="G42" s="583"/>
      <c r="H42" s="584"/>
      <c r="I42" s="55">
        <v>0</v>
      </c>
      <c r="J42" s="181"/>
      <c r="K42" s="154"/>
      <c r="L42" s="242">
        <f>I42</f>
        <v>0</v>
      </c>
      <c r="M42" s="78"/>
      <c r="N42" s="217"/>
      <c r="O42" s="222"/>
      <c r="P42" s="222"/>
      <c r="Q42" s="219"/>
      <c r="R42" s="220"/>
      <c r="S42" s="221">
        <f>L42</f>
        <v>0</v>
      </c>
      <c r="T42" s="198">
        <v>4133</v>
      </c>
      <c r="U42" s="229">
        <f>T42*L42</f>
        <v>0</v>
      </c>
      <c r="W42" s="251">
        <f>L42+DM!L42</f>
        <v>0</v>
      </c>
      <c r="X42" s="252">
        <f>U42+DM!U42</f>
        <v>0</v>
      </c>
      <c r="AB42" s="82"/>
      <c r="AC42" s="82"/>
      <c r="AH42" s="82"/>
      <c r="AI42" s="82"/>
      <c r="AJ42" s="82"/>
      <c r="AK42" s="82"/>
      <c r="AL42" s="82"/>
      <c r="AM42" s="82"/>
    </row>
    <row r="43" spans="2:51" s="1" customFormat="1" ht="18" thickBot="1" x14ac:dyDescent="0.5">
      <c r="B43" s="233" t="s">
        <v>317</v>
      </c>
      <c r="C43" s="230"/>
      <c r="D43" s="230"/>
      <c r="E43" s="230"/>
      <c r="F43" s="590"/>
      <c r="G43" s="590"/>
      <c r="H43" s="590"/>
      <c r="I43" s="371"/>
      <c r="J43" s="181"/>
      <c r="K43" s="332"/>
      <c r="L43" s="231"/>
      <c r="M43" s="78"/>
      <c r="N43" s="352">
        <f>SUM(N6:N42)</f>
        <v>0</v>
      </c>
      <c r="O43" s="353">
        <f>ROUND(SUM(O6:O42),2)</f>
        <v>0</v>
      </c>
      <c r="P43" s="353">
        <f>ROUND(SUM(P6:P42),2)</f>
        <v>0</v>
      </c>
      <c r="Q43" s="353">
        <f>SUM(Q6:Q42)</f>
        <v>0</v>
      </c>
      <c r="R43" s="352">
        <f>SUM(R6:R42)</f>
        <v>0</v>
      </c>
      <c r="S43" s="352">
        <f>SUM(S6:S42)</f>
        <v>0</v>
      </c>
      <c r="T43" s="317"/>
      <c r="U43" s="232">
        <f>SUM(U6:U42)</f>
        <v>0</v>
      </c>
      <c r="W43" s="246"/>
      <c r="X43" s="246">
        <f>SUM(X6:X42)</f>
        <v>0</v>
      </c>
      <c r="AB43" s="82"/>
      <c r="AC43" s="82"/>
      <c r="AH43" s="82"/>
      <c r="AI43" s="82"/>
      <c r="AJ43" s="82"/>
      <c r="AK43" s="82"/>
      <c r="AL43" s="82"/>
      <c r="AM43" s="82"/>
      <c r="AT43" s="11"/>
      <c r="AU43" s="11"/>
      <c r="AV43" s="11"/>
      <c r="AW43" s="11"/>
      <c r="AX43" s="11"/>
      <c r="AY43" s="11"/>
    </row>
    <row r="44" spans="2:51" x14ac:dyDescent="0.45">
      <c r="B44" s="74"/>
      <c r="C44" s="10"/>
      <c r="D44" s="10"/>
      <c r="E44" s="10"/>
      <c r="F44" s="10"/>
      <c r="G44" s="10"/>
      <c r="H44" s="10"/>
      <c r="I44" s="10"/>
      <c r="T44" s="75"/>
      <c r="U44" s="76"/>
      <c r="V44" s="1"/>
      <c r="Y44" s="1"/>
      <c r="Z44" s="1"/>
      <c r="AA44" s="1"/>
      <c r="AB44" s="82"/>
      <c r="AC44" s="82"/>
      <c r="AD44" s="1"/>
      <c r="AE44" s="1"/>
      <c r="AF44" s="1"/>
      <c r="AG44" s="1"/>
      <c r="AH44" s="82"/>
      <c r="AI44" s="82"/>
      <c r="AJ44" s="82"/>
      <c r="AK44" s="82"/>
      <c r="AL44" s="82"/>
      <c r="AM44" s="82"/>
      <c r="AN44" s="1"/>
      <c r="AO44" s="1"/>
      <c r="AP44" s="1"/>
      <c r="AQ44" s="1"/>
    </row>
    <row r="45" spans="2:51" x14ac:dyDescent="0.45">
      <c r="B45" s="74"/>
      <c r="C45" s="10"/>
      <c r="D45" s="10"/>
      <c r="E45" s="10"/>
      <c r="F45" s="10"/>
      <c r="G45" s="10"/>
      <c r="H45" s="10"/>
      <c r="I45" s="10"/>
      <c r="T45" s="75"/>
      <c r="U45" s="76"/>
      <c r="V45" s="11"/>
      <c r="Y45" s="1"/>
      <c r="Z45" s="1"/>
      <c r="AA45" s="1"/>
      <c r="AB45" s="82"/>
      <c r="AC45" s="82"/>
      <c r="AD45" s="1"/>
      <c r="AE45" s="1"/>
      <c r="AF45" s="1"/>
      <c r="AG45" s="1"/>
      <c r="AH45" s="82"/>
      <c r="AI45" s="82"/>
      <c r="AJ45" s="82"/>
      <c r="AK45" s="82"/>
      <c r="AL45" s="82"/>
      <c r="AM45" s="82"/>
      <c r="AN45" s="1"/>
      <c r="AO45" s="1"/>
      <c r="AP45" s="1"/>
      <c r="AQ45" s="11"/>
    </row>
    <row r="46" spans="2:51" x14ac:dyDescent="0.45">
      <c r="B46" s="74"/>
      <c r="C46" s="10"/>
      <c r="D46" s="10"/>
      <c r="E46" s="10"/>
      <c r="F46" s="10"/>
      <c r="G46" s="10"/>
      <c r="H46" s="10"/>
      <c r="I46" s="10"/>
      <c r="K46" s="178"/>
      <c r="T46" s="75"/>
      <c r="U46" s="76"/>
      <c r="Y46" s="1"/>
      <c r="Z46" s="1"/>
      <c r="AA46" s="1"/>
      <c r="AB46" s="82"/>
      <c r="AC46" s="82"/>
      <c r="AD46" s="1"/>
      <c r="AE46" s="1"/>
      <c r="AF46" s="1"/>
      <c r="AG46" s="1"/>
      <c r="AH46" s="82"/>
      <c r="AI46" s="82"/>
      <c r="AJ46" s="82"/>
      <c r="AK46" s="82"/>
      <c r="AL46" s="82"/>
      <c r="AM46" s="82"/>
      <c r="AN46" s="1"/>
      <c r="AO46" s="1"/>
      <c r="AP46" s="1"/>
    </row>
    <row r="47" spans="2:51" x14ac:dyDescent="0.45">
      <c r="B47" s="74"/>
      <c r="C47" s="10"/>
      <c r="D47" s="10"/>
      <c r="E47" s="10"/>
      <c r="F47" s="10"/>
      <c r="G47" s="10"/>
      <c r="H47" s="10"/>
      <c r="I47" s="10"/>
      <c r="T47" s="75"/>
      <c r="U47" s="76"/>
      <c r="Y47" s="1"/>
      <c r="Z47" s="1"/>
      <c r="AA47" s="1"/>
      <c r="AB47" s="82"/>
      <c r="AC47" s="82"/>
      <c r="AD47" s="1"/>
      <c r="AE47" s="1"/>
      <c r="AF47" s="1"/>
      <c r="AG47" s="1"/>
      <c r="AH47" s="82"/>
      <c r="AI47" s="82"/>
      <c r="AJ47" s="82"/>
      <c r="AK47" s="82"/>
      <c r="AL47" s="82"/>
      <c r="AM47" s="82"/>
      <c r="AN47" s="1"/>
      <c r="AO47" s="1"/>
      <c r="AP47" s="1"/>
    </row>
    <row r="48" spans="2:51" x14ac:dyDescent="0.45">
      <c r="B48" s="74"/>
      <c r="C48" s="10"/>
      <c r="D48" s="10"/>
      <c r="E48" s="10"/>
      <c r="F48" s="10"/>
      <c r="G48" s="10"/>
      <c r="H48" s="10"/>
      <c r="I48" s="10"/>
      <c r="T48" s="75"/>
      <c r="U48" s="76"/>
      <c r="Y48" s="1"/>
      <c r="Z48" s="1"/>
      <c r="AA48" s="1"/>
      <c r="AB48" s="82"/>
      <c r="AC48" s="82"/>
      <c r="AD48" s="1"/>
      <c r="AE48" s="1"/>
      <c r="AF48" s="1"/>
      <c r="AG48" s="1"/>
      <c r="AH48" s="82"/>
      <c r="AI48" s="82"/>
      <c r="AJ48" s="82"/>
      <c r="AK48" s="82"/>
      <c r="AL48" s="82"/>
      <c r="AM48" s="82"/>
      <c r="AN48" s="1"/>
      <c r="AO48" s="1"/>
      <c r="AP48" s="1"/>
    </row>
    <row r="49" spans="2:42" x14ac:dyDescent="0.45">
      <c r="B49" s="74"/>
      <c r="C49" s="10"/>
      <c r="D49" s="10"/>
      <c r="E49" s="10"/>
      <c r="F49" s="10"/>
      <c r="G49" s="10"/>
      <c r="H49" s="10"/>
      <c r="I49" s="10"/>
      <c r="T49" s="75"/>
      <c r="U49" s="76"/>
      <c r="Y49" s="1"/>
      <c r="Z49" s="1"/>
      <c r="AA49" s="1"/>
      <c r="AB49" s="82"/>
      <c r="AC49" s="82"/>
      <c r="AD49" s="1"/>
      <c r="AE49" s="1"/>
      <c r="AF49" s="1"/>
      <c r="AG49" s="1"/>
      <c r="AH49" s="82"/>
      <c r="AI49" s="82"/>
      <c r="AJ49" s="82"/>
      <c r="AK49" s="82"/>
      <c r="AL49" s="82"/>
      <c r="AM49" s="82"/>
      <c r="AN49" s="1"/>
      <c r="AO49" s="1"/>
      <c r="AP49" s="1"/>
    </row>
    <row r="50" spans="2:42" x14ac:dyDescent="0.45">
      <c r="W50" s="245"/>
      <c r="X50" s="245"/>
      <c r="Y50" s="1"/>
      <c r="Z50" s="1"/>
      <c r="AA50" s="1"/>
      <c r="AB50" s="82"/>
      <c r="AC50" s="82"/>
      <c r="AD50" s="1"/>
      <c r="AE50" s="1"/>
      <c r="AF50" s="1"/>
      <c r="AG50" s="1"/>
      <c r="AH50" s="82"/>
      <c r="AI50" s="82"/>
      <c r="AJ50" s="82"/>
      <c r="AK50" s="82"/>
      <c r="AL50" s="82"/>
      <c r="AM50" s="82"/>
      <c r="AN50" s="1"/>
      <c r="AO50" s="1"/>
      <c r="AP50" s="1"/>
    </row>
    <row r="51" spans="2:42" x14ac:dyDescent="0.45">
      <c r="Y51" s="1"/>
      <c r="Z51" s="1"/>
      <c r="AA51" s="1"/>
      <c r="AB51" s="82"/>
      <c r="AC51" s="82"/>
      <c r="AD51" s="1"/>
      <c r="AE51" s="1"/>
      <c r="AF51" s="1"/>
      <c r="AG51" s="1"/>
      <c r="AH51" s="82"/>
      <c r="AI51" s="82"/>
      <c r="AJ51" s="82"/>
      <c r="AK51" s="82"/>
      <c r="AL51" s="82"/>
      <c r="AM51" s="82"/>
      <c r="AN51" s="1"/>
      <c r="AO51" s="1"/>
      <c r="AP51" s="1"/>
    </row>
    <row r="52" spans="2:42" x14ac:dyDescent="0.45">
      <c r="Y52" s="1"/>
      <c r="Z52" s="1"/>
      <c r="AA52" s="1"/>
      <c r="AB52" s="82"/>
      <c r="AC52" s="82"/>
      <c r="AD52" s="1"/>
      <c r="AE52" s="1"/>
      <c r="AF52" s="1"/>
      <c r="AG52" s="1"/>
      <c r="AH52" s="82"/>
      <c r="AI52" s="82"/>
      <c r="AJ52" s="82"/>
      <c r="AK52" s="82"/>
      <c r="AL52" s="82"/>
      <c r="AM52" s="82"/>
      <c r="AN52" s="1"/>
      <c r="AO52" s="1"/>
      <c r="AP52" s="1"/>
    </row>
    <row r="53" spans="2:42" x14ac:dyDescent="0.45">
      <c r="Y53" s="1"/>
      <c r="Z53" s="1"/>
      <c r="AA53" s="1"/>
      <c r="AB53" s="82"/>
      <c r="AC53" s="82"/>
      <c r="AD53" s="1"/>
      <c r="AE53" s="1"/>
      <c r="AF53" s="1"/>
      <c r="AG53" s="1"/>
      <c r="AH53" s="82"/>
      <c r="AI53" s="82"/>
      <c r="AJ53" s="82"/>
      <c r="AK53" s="82"/>
      <c r="AL53" s="82"/>
      <c r="AM53" s="82"/>
      <c r="AN53" s="1"/>
      <c r="AO53" s="1"/>
      <c r="AP53" s="1"/>
    </row>
    <row r="54" spans="2:42" x14ac:dyDescent="0.45">
      <c r="Y54" s="1"/>
      <c r="Z54" s="1"/>
      <c r="AA54" s="1"/>
      <c r="AB54" s="82"/>
      <c r="AC54" s="82"/>
      <c r="AD54" s="1"/>
      <c r="AE54" s="1"/>
      <c r="AF54" s="1"/>
      <c r="AG54" s="1"/>
      <c r="AH54" s="82"/>
      <c r="AI54" s="82"/>
      <c r="AJ54" s="82"/>
      <c r="AK54" s="82"/>
      <c r="AL54" s="82"/>
      <c r="AM54" s="82"/>
      <c r="AN54" s="1"/>
      <c r="AO54" s="1"/>
      <c r="AP54" s="1"/>
    </row>
    <row r="55" spans="2:42" x14ac:dyDescent="0.45">
      <c r="Y55" s="1"/>
      <c r="Z55" s="1"/>
      <c r="AA55" s="1"/>
      <c r="AB55" s="82"/>
      <c r="AC55" s="82"/>
      <c r="AD55" s="1"/>
      <c r="AE55" s="1"/>
      <c r="AF55" s="1"/>
      <c r="AG55" s="1"/>
      <c r="AH55" s="82"/>
      <c r="AI55" s="82"/>
      <c r="AJ55" s="82"/>
      <c r="AK55" s="82"/>
      <c r="AL55" s="82"/>
      <c r="AM55" s="82"/>
      <c r="AN55" s="1"/>
      <c r="AO55" s="1"/>
      <c r="AP55" s="1"/>
    </row>
    <row r="56" spans="2:42" x14ac:dyDescent="0.45">
      <c r="Y56" s="1"/>
      <c r="Z56" s="1"/>
      <c r="AA56" s="1"/>
      <c r="AB56" s="82"/>
      <c r="AC56" s="82"/>
      <c r="AD56" s="1"/>
      <c r="AE56" s="1"/>
      <c r="AF56" s="1"/>
      <c r="AG56" s="1"/>
      <c r="AH56" s="82"/>
      <c r="AI56" s="82"/>
      <c r="AJ56" s="82"/>
      <c r="AK56" s="82"/>
      <c r="AL56" s="82"/>
      <c r="AM56" s="82"/>
      <c r="AN56" s="1"/>
      <c r="AO56" s="1"/>
      <c r="AP56" s="1"/>
    </row>
    <row r="57" spans="2:42" x14ac:dyDescent="0.45">
      <c r="Y57" s="1"/>
      <c r="Z57" s="1"/>
      <c r="AA57" s="1"/>
      <c r="AB57" s="82"/>
      <c r="AC57" s="82"/>
      <c r="AD57" s="1"/>
      <c r="AE57" s="1"/>
      <c r="AF57" s="1"/>
      <c r="AG57" s="1"/>
      <c r="AH57" s="82"/>
      <c r="AI57" s="82"/>
      <c r="AJ57" s="82"/>
      <c r="AK57" s="82"/>
      <c r="AL57" s="82"/>
      <c r="AM57" s="82"/>
      <c r="AN57" s="1"/>
      <c r="AO57" s="1"/>
      <c r="AP57" s="1"/>
    </row>
    <row r="58" spans="2:42" x14ac:dyDescent="0.45">
      <c r="Y58" s="1"/>
      <c r="Z58" s="1"/>
      <c r="AA58" s="1"/>
      <c r="AB58" s="82"/>
      <c r="AC58" s="82"/>
      <c r="AD58" s="1"/>
      <c r="AE58" s="1"/>
      <c r="AF58" s="1"/>
      <c r="AG58" s="1"/>
      <c r="AH58" s="82"/>
      <c r="AI58" s="82"/>
      <c r="AJ58" s="82"/>
      <c r="AK58" s="82"/>
      <c r="AL58" s="82"/>
      <c r="AM58" s="82"/>
      <c r="AN58" s="1"/>
      <c r="AO58" s="1"/>
      <c r="AP58" s="1"/>
    </row>
    <row r="59" spans="2:42" x14ac:dyDescent="0.45">
      <c r="Y59" s="1"/>
      <c r="Z59" s="1"/>
      <c r="AA59" s="1"/>
      <c r="AB59" s="82"/>
      <c r="AC59" s="82"/>
      <c r="AD59" s="1"/>
      <c r="AE59" s="1"/>
      <c r="AF59" s="1"/>
      <c r="AG59" s="1"/>
      <c r="AH59" s="82"/>
      <c r="AI59" s="82"/>
      <c r="AJ59" s="82"/>
      <c r="AK59" s="82"/>
      <c r="AL59" s="82"/>
      <c r="AM59" s="82"/>
      <c r="AN59" s="1"/>
      <c r="AO59" s="1"/>
      <c r="AP59" s="1"/>
    </row>
    <row r="60" spans="2:42" x14ac:dyDescent="0.45">
      <c r="Y60" s="1"/>
      <c r="Z60" s="1"/>
      <c r="AA60" s="1"/>
      <c r="AB60" s="82"/>
      <c r="AC60" s="82"/>
      <c r="AD60" s="1"/>
      <c r="AE60" s="1"/>
      <c r="AF60" s="1"/>
      <c r="AG60" s="1"/>
      <c r="AH60" s="82"/>
      <c r="AI60" s="82"/>
      <c r="AJ60" s="82"/>
      <c r="AK60" s="82"/>
      <c r="AL60" s="82"/>
      <c r="AM60" s="82"/>
      <c r="AN60" s="1"/>
      <c r="AO60" s="1"/>
      <c r="AP60" s="1"/>
    </row>
    <row r="61" spans="2:42" x14ac:dyDescent="0.45">
      <c r="Y61" s="1"/>
      <c r="Z61" s="1"/>
      <c r="AA61" s="1"/>
      <c r="AB61" s="82"/>
      <c r="AC61" s="82"/>
      <c r="AD61" s="1"/>
      <c r="AE61" s="1"/>
      <c r="AF61" s="1"/>
      <c r="AG61" s="1"/>
      <c r="AH61" s="82"/>
      <c r="AI61" s="82"/>
      <c r="AJ61" s="82"/>
      <c r="AK61" s="82"/>
      <c r="AL61" s="82"/>
      <c r="AM61" s="82"/>
      <c r="AN61" s="1"/>
      <c r="AO61" s="1"/>
      <c r="AP61" s="1"/>
    </row>
    <row r="62" spans="2:42" x14ac:dyDescent="0.45">
      <c r="Y62" s="1"/>
      <c r="Z62" s="1"/>
      <c r="AA62" s="1"/>
      <c r="AB62" s="82"/>
      <c r="AC62" s="82"/>
      <c r="AD62" s="1"/>
      <c r="AE62" s="1"/>
      <c r="AF62" s="1"/>
      <c r="AG62" s="1"/>
      <c r="AH62" s="82"/>
      <c r="AI62" s="82"/>
      <c r="AJ62" s="82"/>
      <c r="AK62" s="82"/>
      <c r="AL62" s="82"/>
      <c r="AM62" s="82"/>
      <c r="AN62" s="1"/>
      <c r="AO62" s="1"/>
      <c r="AP62" s="1"/>
    </row>
    <row r="63" spans="2:42" x14ac:dyDescent="0.45">
      <c r="Y63" s="1"/>
      <c r="Z63" s="1"/>
      <c r="AA63" s="1"/>
      <c r="AB63" s="82"/>
      <c r="AC63" s="82"/>
      <c r="AD63" s="1"/>
      <c r="AE63" s="1"/>
      <c r="AF63" s="1"/>
      <c r="AG63" s="1"/>
      <c r="AH63" s="82"/>
      <c r="AI63" s="82"/>
      <c r="AJ63" s="82"/>
      <c r="AK63" s="82"/>
      <c r="AL63" s="82"/>
      <c r="AM63" s="82"/>
      <c r="AN63" s="1"/>
      <c r="AO63" s="1"/>
      <c r="AP63" s="1"/>
    </row>
    <row r="64" spans="2:42" x14ac:dyDescent="0.45">
      <c r="Y64" s="1"/>
      <c r="Z64" s="1"/>
      <c r="AA64" s="1"/>
      <c r="AB64" s="82"/>
      <c r="AC64" s="82"/>
      <c r="AD64" s="1"/>
      <c r="AE64" s="1"/>
      <c r="AF64" s="1"/>
      <c r="AG64" s="1"/>
      <c r="AH64" s="82"/>
      <c r="AI64" s="82"/>
      <c r="AJ64" s="82"/>
      <c r="AK64" s="82"/>
      <c r="AL64" s="82"/>
      <c r="AM64" s="82"/>
      <c r="AN64" s="1"/>
      <c r="AO64" s="1"/>
      <c r="AP64" s="1"/>
    </row>
    <row r="65" spans="25:42" x14ac:dyDescent="0.45">
      <c r="Y65" s="1"/>
      <c r="Z65" s="1"/>
      <c r="AA65" s="1"/>
      <c r="AB65" s="82"/>
      <c r="AC65" s="82"/>
      <c r="AD65" s="1"/>
      <c r="AE65" s="1"/>
      <c r="AF65" s="1"/>
      <c r="AG65" s="1"/>
      <c r="AH65" s="82"/>
      <c r="AI65" s="82"/>
      <c r="AJ65" s="82"/>
      <c r="AK65" s="82"/>
      <c r="AL65" s="82"/>
      <c r="AM65" s="82"/>
      <c r="AN65" s="1"/>
      <c r="AO65" s="1"/>
      <c r="AP65" s="1"/>
    </row>
    <row r="66" spans="25:42" x14ac:dyDescent="0.45">
      <c r="Y66" s="1"/>
      <c r="Z66" s="1"/>
      <c r="AA66" s="1"/>
      <c r="AB66" s="82"/>
      <c r="AC66" s="82"/>
      <c r="AD66" s="1"/>
      <c r="AE66" s="1"/>
      <c r="AF66" s="1"/>
      <c r="AG66" s="1"/>
      <c r="AH66" s="82"/>
      <c r="AI66" s="82"/>
      <c r="AJ66" s="82"/>
      <c r="AK66" s="82"/>
      <c r="AL66" s="82"/>
      <c r="AM66" s="82"/>
      <c r="AN66" s="1"/>
      <c r="AO66" s="1"/>
      <c r="AP66" s="1"/>
    </row>
    <row r="67" spans="25:42" x14ac:dyDescent="0.45">
      <c r="Y67" s="1"/>
      <c r="Z67" s="1"/>
      <c r="AA67" s="1"/>
      <c r="AB67" s="82"/>
      <c r="AC67" s="82"/>
      <c r="AD67" s="1"/>
      <c r="AE67" s="1"/>
      <c r="AF67" s="1"/>
      <c r="AG67" s="1"/>
      <c r="AH67" s="82"/>
      <c r="AI67" s="82"/>
      <c r="AJ67" s="82"/>
      <c r="AK67" s="82"/>
      <c r="AL67" s="82"/>
      <c r="AM67" s="82"/>
      <c r="AN67" s="1"/>
      <c r="AO67" s="1"/>
      <c r="AP67" s="1"/>
    </row>
    <row r="68" spans="25:42" x14ac:dyDescent="0.45">
      <c r="Y68" s="1"/>
      <c r="Z68" s="1"/>
      <c r="AA68" s="1"/>
      <c r="AB68" s="82"/>
      <c r="AC68" s="82"/>
      <c r="AD68" s="1"/>
      <c r="AE68" s="1"/>
      <c r="AF68" s="1"/>
      <c r="AG68" s="1"/>
      <c r="AH68" s="82"/>
      <c r="AI68" s="82"/>
      <c r="AJ68" s="82"/>
      <c r="AK68" s="82"/>
      <c r="AL68" s="82"/>
      <c r="AM68" s="82"/>
      <c r="AN68" s="1"/>
      <c r="AO68" s="1"/>
      <c r="AP68" s="1"/>
    </row>
    <row r="69" spans="25:42" x14ac:dyDescent="0.45">
      <c r="Y69" s="1"/>
      <c r="Z69" s="1"/>
      <c r="AA69" s="1"/>
      <c r="AB69" s="82"/>
      <c r="AC69" s="82"/>
      <c r="AD69" s="1"/>
      <c r="AE69" s="1"/>
      <c r="AF69" s="1"/>
      <c r="AG69" s="1"/>
      <c r="AH69" s="82"/>
      <c r="AI69" s="82"/>
      <c r="AJ69" s="82"/>
      <c r="AK69" s="82"/>
      <c r="AL69" s="82"/>
      <c r="AM69" s="82"/>
      <c r="AN69" s="1"/>
      <c r="AO69" s="1"/>
      <c r="AP69" s="1"/>
    </row>
    <row r="70" spans="25:42" x14ac:dyDescent="0.45">
      <c r="Y70" s="1"/>
      <c r="Z70" s="1"/>
      <c r="AA70" s="1"/>
      <c r="AB70" s="82"/>
      <c r="AC70" s="82"/>
      <c r="AD70" s="1"/>
      <c r="AE70" s="1"/>
      <c r="AF70" s="1"/>
      <c r="AG70" s="1"/>
      <c r="AH70" s="82"/>
      <c r="AI70" s="82"/>
      <c r="AJ70" s="82"/>
      <c r="AK70" s="82"/>
      <c r="AL70" s="82"/>
      <c r="AM70" s="82"/>
      <c r="AN70" s="1"/>
      <c r="AO70" s="1"/>
      <c r="AP70" s="1"/>
    </row>
    <row r="71" spans="25:42" x14ac:dyDescent="0.45">
      <c r="Y71" s="1"/>
      <c r="Z71" s="1"/>
      <c r="AA71" s="1"/>
      <c r="AB71" s="82"/>
      <c r="AC71" s="82"/>
      <c r="AD71" s="1"/>
      <c r="AE71" s="1"/>
      <c r="AF71" s="1"/>
      <c r="AG71" s="1"/>
      <c r="AH71" s="82"/>
      <c r="AI71" s="82"/>
      <c r="AJ71" s="82"/>
      <c r="AK71" s="82"/>
      <c r="AL71" s="82"/>
      <c r="AM71" s="82"/>
      <c r="AN71" s="1"/>
      <c r="AO71" s="1"/>
      <c r="AP71" s="1"/>
    </row>
    <row r="72" spans="25:42" x14ac:dyDescent="0.45">
      <c r="Y72" s="1"/>
      <c r="Z72" s="1"/>
      <c r="AA72" s="1"/>
      <c r="AB72" s="82"/>
      <c r="AC72" s="82"/>
      <c r="AD72" s="1"/>
      <c r="AE72" s="1"/>
      <c r="AF72" s="1"/>
      <c r="AG72" s="1"/>
      <c r="AH72" s="82"/>
      <c r="AI72" s="82"/>
      <c r="AJ72" s="82"/>
      <c r="AK72" s="82"/>
      <c r="AL72" s="82"/>
      <c r="AM72" s="82"/>
      <c r="AN72" s="1"/>
      <c r="AO72" s="1"/>
      <c r="AP72" s="1"/>
    </row>
    <row r="73" spans="25:42" x14ac:dyDescent="0.45">
      <c r="Y73" s="1"/>
      <c r="Z73" s="1"/>
      <c r="AA73" s="1"/>
      <c r="AB73" s="82"/>
      <c r="AC73" s="82"/>
      <c r="AD73" s="1"/>
      <c r="AE73" s="1"/>
      <c r="AF73" s="1"/>
      <c r="AG73" s="1"/>
      <c r="AH73" s="82"/>
      <c r="AI73" s="82"/>
      <c r="AJ73" s="82"/>
      <c r="AK73" s="82"/>
      <c r="AL73" s="82"/>
      <c r="AM73" s="82"/>
      <c r="AN73" s="1"/>
      <c r="AO73" s="1"/>
      <c r="AP73" s="1"/>
    </row>
    <row r="74" spans="25:42" x14ac:dyDescent="0.45">
      <c r="Y74" s="1"/>
      <c r="Z74" s="1"/>
      <c r="AA74" s="1"/>
      <c r="AB74" s="82"/>
      <c r="AC74" s="82"/>
      <c r="AD74" s="1"/>
      <c r="AE74" s="1"/>
      <c r="AF74" s="1"/>
      <c r="AG74" s="1"/>
      <c r="AH74" s="82"/>
      <c r="AI74" s="82"/>
      <c r="AJ74" s="82"/>
      <c r="AK74" s="82"/>
      <c r="AL74" s="82"/>
      <c r="AM74" s="82"/>
      <c r="AN74" s="1"/>
      <c r="AO74" s="1"/>
      <c r="AP74" s="1"/>
    </row>
    <row r="75" spans="25:42" x14ac:dyDescent="0.45">
      <c r="Y75" s="1"/>
      <c r="Z75" s="1"/>
      <c r="AA75" s="1"/>
      <c r="AB75" s="82"/>
      <c r="AC75" s="82"/>
      <c r="AD75" s="1"/>
      <c r="AE75" s="1"/>
      <c r="AF75" s="1"/>
      <c r="AG75" s="1"/>
      <c r="AH75" s="82"/>
      <c r="AI75" s="82"/>
      <c r="AJ75" s="82"/>
      <c r="AK75" s="82"/>
      <c r="AL75" s="82"/>
      <c r="AM75" s="82"/>
      <c r="AN75" s="1"/>
      <c r="AO75" s="1"/>
      <c r="AP75" s="1"/>
    </row>
    <row r="76" spans="25:42" x14ac:dyDescent="0.45">
      <c r="Y76" s="1"/>
      <c r="Z76" s="1"/>
      <c r="AA76" s="1"/>
      <c r="AB76" s="82"/>
      <c r="AC76" s="82"/>
      <c r="AD76" s="1"/>
      <c r="AE76" s="1"/>
      <c r="AF76" s="1"/>
      <c r="AG76" s="1"/>
      <c r="AH76" s="82"/>
      <c r="AI76" s="82"/>
      <c r="AJ76" s="82"/>
      <c r="AK76" s="82"/>
      <c r="AL76" s="82"/>
      <c r="AM76" s="82"/>
      <c r="AN76" s="1"/>
      <c r="AO76" s="1"/>
      <c r="AP76" s="1"/>
    </row>
    <row r="77" spans="25:42" x14ac:dyDescent="0.45">
      <c r="Y77" s="1"/>
      <c r="Z77" s="1"/>
      <c r="AA77" s="1"/>
      <c r="AB77" s="82"/>
      <c r="AC77" s="82"/>
      <c r="AD77" s="1"/>
      <c r="AE77" s="1"/>
      <c r="AF77" s="1"/>
      <c r="AG77" s="1"/>
      <c r="AH77" s="82"/>
      <c r="AI77" s="82"/>
      <c r="AJ77" s="82"/>
      <c r="AK77" s="82"/>
      <c r="AL77" s="82"/>
      <c r="AM77" s="82"/>
      <c r="AN77" s="1"/>
      <c r="AO77" s="1"/>
      <c r="AP77" s="1"/>
    </row>
    <row r="78" spans="25:42" x14ac:dyDescent="0.45">
      <c r="Y78" s="1"/>
      <c r="Z78" s="1"/>
      <c r="AA78" s="1"/>
      <c r="AB78" s="82"/>
      <c r="AC78" s="82"/>
      <c r="AD78" s="1"/>
      <c r="AE78" s="1"/>
      <c r="AF78" s="1"/>
      <c r="AG78" s="1"/>
      <c r="AH78" s="82"/>
      <c r="AI78" s="82"/>
      <c r="AJ78" s="82"/>
      <c r="AK78" s="82"/>
      <c r="AL78" s="82"/>
      <c r="AM78" s="82"/>
      <c r="AN78" s="1"/>
      <c r="AO78" s="1"/>
      <c r="AP78" s="1"/>
    </row>
    <row r="79" spans="25:42" x14ac:dyDescent="0.45">
      <c r="Y79" s="1"/>
      <c r="Z79" s="1"/>
      <c r="AA79" s="1"/>
      <c r="AB79" s="82"/>
      <c r="AC79" s="82"/>
      <c r="AD79" s="1"/>
      <c r="AE79" s="1"/>
      <c r="AF79" s="1"/>
      <c r="AG79" s="1"/>
      <c r="AH79" s="82"/>
      <c r="AI79" s="82"/>
      <c r="AJ79" s="82"/>
      <c r="AK79" s="82"/>
      <c r="AL79" s="82"/>
      <c r="AM79" s="82"/>
      <c r="AN79" s="1"/>
      <c r="AO79" s="1"/>
      <c r="AP79" s="1"/>
    </row>
    <row r="80" spans="25:42" x14ac:dyDescent="0.45">
      <c r="Y80" s="1"/>
      <c r="Z80" s="1"/>
      <c r="AA80" s="1"/>
      <c r="AB80" s="82"/>
      <c r="AC80" s="82"/>
      <c r="AD80" s="1"/>
      <c r="AE80" s="1"/>
      <c r="AF80" s="1"/>
      <c r="AG80" s="1"/>
      <c r="AH80" s="82"/>
      <c r="AI80" s="82"/>
      <c r="AJ80" s="82"/>
      <c r="AK80" s="82"/>
      <c r="AL80" s="82"/>
      <c r="AM80" s="82"/>
      <c r="AN80" s="1"/>
      <c r="AO80" s="1"/>
      <c r="AP80" s="1"/>
    </row>
    <row r="81" spans="25:42" x14ac:dyDescent="0.45">
      <c r="Y81" s="1"/>
      <c r="Z81" s="1"/>
      <c r="AA81" s="1"/>
      <c r="AB81" s="82"/>
      <c r="AC81" s="82"/>
      <c r="AD81" s="1"/>
      <c r="AE81" s="1"/>
      <c r="AF81" s="1"/>
      <c r="AG81" s="1"/>
      <c r="AH81" s="82"/>
      <c r="AI81" s="82"/>
      <c r="AJ81" s="82"/>
      <c r="AK81" s="82"/>
      <c r="AL81" s="82"/>
      <c r="AM81" s="82"/>
      <c r="AN81" s="1"/>
      <c r="AO81" s="1"/>
      <c r="AP81" s="1"/>
    </row>
    <row r="82" spans="25:42" x14ac:dyDescent="0.45">
      <c r="Y82" s="1"/>
      <c r="Z82" s="1"/>
      <c r="AA82" s="1"/>
      <c r="AB82" s="82"/>
      <c r="AC82" s="82"/>
      <c r="AD82" s="1"/>
      <c r="AE82" s="1"/>
      <c r="AF82" s="1"/>
      <c r="AG82" s="1"/>
      <c r="AH82" s="82"/>
      <c r="AI82" s="82"/>
      <c r="AJ82" s="82"/>
      <c r="AK82" s="82"/>
      <c r="AL82" s="82"/>
      <c r="AM82" s="82"/>
      <c r="AN82" s="1"/>
      <c r="AO82" s="1"/>
      <c r="AP82" s="1"/>
    </row>
    <row r="83" spans="25:42" x14ac:dyDescent="0.45">
      <c r="Y83" s="1"/>
      <c r="Z83" s="1"/>
      <c r="AA83" s="1"/>
      <c r="AB83" s="82"/>
      <c r="AC83" s="82"/>
      <c r="AD83" s="1"/>
      <c r="AE83" s="1"/>
      <c r="AF83" s="1"/>
      <c r="AG83" s="1"/>
      <c r="AH83" s="82"/>
      <c r="AI83" s="82"/>
      <c r="AJ83" s="82"/>
      <c r="AK83" s="82"/>
      <c r="AL83" s="82"/>
      <c r="AM83" s="82"/>
      <c r="AN83" s="1"/>
      <c r="AO83" s="1"/>
      <c r="AP83" s="1"/>
    </row>
    <row r="84" spans="25:42" x14ac:dyDescent="0.45">
      <c r="Y84" s="1"/>
      <c r="Z84" s="1"/>
      <c r="AA84" s="1"/>
      <c r="AB84" s="82"/>
      <c r="AC84" s="82"/>
      <c r="AD84" s="1"/>
      <c r="AE84" s="1"/>
      <c r="AF84" s="1"/>
      <c r="AG84" s="1"/>
      <c r="AH84" s="82"/>
      <c r="AI84" s="82"/>
      <c r="AJ84" s="82"/>
      <c r="AK84" s="82"/>
      <c r="AL84" s="82"/>
      <c r="AM84" s="82"/>
      <c r="AN84" s="1"/>
      <c r="AO84" s="1"/>
      <c r="AP84" s="1"/>
    </row>
    <row r="85" spans="25:42" x14ac:dyDescent="0.45">
      <c r="Y85" s="1"/>
      <c r="Z85" s="1"/>
      <c r="AA85" s="1"/>
      <c r="AB85" s="82"/>
      <c r="AC85" s="82"/>
      <c r="AD85" s="1"/>
      <c r="AE85" s="1"/>
      <c r="AF85" s="1"/>
      <c r="AG85" s="1"/>
      <c r="AH85" s="82"/>
      <c r="AI85" s="82"/>
      <c r="AJ85" s="82"/>
      <c r="AK85" s="82"/>
      <c r="AL85" s="82"/>
      <c r="AM85" s="82"/>
      <c r="AN85" s="1"/>
      <c r="AO85" s="1"/>
      <c r="AP85" s="1"/>
    </row>
    <row r="86" spans="25:42" x14ac:dyDescent="0.45">
      <c r="Y86" s="1"/>
      <c r="Z86" s="1"/>
      <c r="AA86" s="1"/>
      <c r="AB86" s="82"/>
      <c r="AC86" s="82"/>
      <c r="AD86" s="1"/>
      <c r="AE86" s="1"/>
      <c r="AF86" s="1"/>
      <c r="AG86" s="1"/>
      <c r="AH86" s="82"/>
      <c r="AI86" s="82"/>
      <c r="AJ86" s="82"/>
      <c r="AK86" s="82"/>
      <c r="AL86" s="82"/>
      <c r="AM86" s="82"/>
      <c r="AN86" s="1"/>
      <c r="AO86" s="1"/>
      <c r="AP86" s="11"/>
    </row>
    <row r="87" spans="25:42" x14ac:dyDescent="0.45">
      <c r="Y87" s="1"/>
      <c r="Z87" s="1"/>
      <c r="AA87" s="1"/>
      <c r="AB87" s="82"/>
      <c r="AC87" s="82"/>
      <c r="AD87" s="1"/>
      <c r="AE87" s="1"/>
      <c r="AF87" s="1"/>
      <c r="AG87" s="1"/>
      <c r="AH87" s="82"/>
      <c r="AI87" s="82"/>
      <c r="AJ87" s="82"/>
      <c r="AK87" s="82"/>
      <c r="AL87" s="82"/>
      <c r="AM87" s="82"/>
      <c r="AN87" s="1"/>
      <c r="AO87" s="1"/>
    </row>
    <row r="88" spans="25:42" x14ac:dyDescent="0.45">
      <c r="Y88" s="1"/>
      <c r="Z88" s="1"/>
      <c r="AA88" s="1"/>
      <c r="AB88" s="82"/>
      <c r="AC88" s="82"/>
      <c r="AD88" s="1"/>
      <c r="AE88" s="1"/>
      <c r="AF88" s="1"/>
      <c r="AG88" s="1"/>
      <c r="AH88" s="82"/>
      <c r="AI88" s="82"/>
      <c r="AJ88" s="82"/>
      <c r="AK88" s="82"/>
      <c r="AL88" s="82"/>
      <c r="AM88" s="82"/>
      <c r="AN88" s="1"/>
      <c r="AO88" s="1"/>
    </row>
    <row r="89" spans="25:42" x14ac:dyDescent="0.45">
      <c r="Y89" s="1"/>
      <c r="Z89" s="1"/>
      <c r="AA89" s="1"/>
      <c r="AB89" s="82"/>
      <c r="AC89" s="82"/>
      <c r="AD89" s="1"/>
      <c r="AE89" s="1"/>
      <c r="AF89" s="1"/>
      <c r="AG89" s="1"/>
      <c r="AH89" s="82"/>
      <c r="AI89" s="82"/>
      <c r="AJ89" s="82"/>
      <c r="AK89" s="82"/>
      <c r="AL89" s="82"/>
      <c r="AM89" s="82"/>
      <c r="AN89" s="1"/>
      <c r="AO89" s="1"/>
    </row>
    <row r="90" spans="25:42" x14ac:dyDescent="0.45">
      <c r="Y90" s="11"/>
      <c r="Z90" s="11"/>
      <c r="AA90" s="11"/>
      <c r="AB90" s="83"/>
      <c r="AC90" s="83"/>
      <c r="AD90" s="11"/>
      <c r="AE90" s="11"/>
      <c r="AF90" s="11"/>
      <c r="AG90" s="11"/>
      <c r="AH90" s="83"/>
      <c r="AI90" s="83"/>
      <c r="AJ90" s="83"/>
      <c r="AK90" s="83"/>
      <c r="AL90" s="83"/>
      <c r="AM90" s="83"/>
      <c r="AN90" s="11"/>
      <c r="AO90" s="11"/>
    </row>
  </sheetData>
  <sheetProtection algorithmName="SHA-512" hashValue="HmnIfgNq4Q6ve8PHELJiZHUfq/zWUowRCZtbx39/1wCH3hjmuNZgz1TVu6yV6jSPiM6K48LvN5hm7pp4xKcHSw==" saltValue="cbJPMpXUJOpM18ss8D+TIA==" spinCount="100000" sheet="1" objects="1" scenarios="1" autoFilter="0"/>
  <mergeCells count="52">
    <mergeCell ref="C40:E40"/>
    <mergeCell ref="F40:H40"/>
    <mergeCell ref="C42:E42"/>
    <mergeCell ref="F42:H42"/>
    <mergeCell ref="F43:H43"/>
    <mergeCell ref="F22:H22"/>
    <mergeCell ref="C24:E24"/>
    <mergeCell ref="F24:H24"/>
    <mergeCell ref="C26:E26"/>
    <mergeCell ref="F26:H26"/>
    <mergeCell ref="C8:E8"/>
    <mergeCell ref="F8:H8"/>
    <mergeCell ref="C6:E6"/>
    <mergeCell ref="C38:E38"/>
    <mergeCell ref="F38:H38"/>
    <mergeCell ref="C28:E28"/>
    <mergeCell ref="F28:H28"/>
    <mergeCell ref="C30:E30"/>
    <mergeCell ref="F30:H30"/>
    <mergeCell ref="C32:E32"/>
    <mergeCell ref="F32:H32"/>
    <mergeCell ref="C34:E34"/>
    <mergeCell ref="F34:H34"/>
    <mergeCell ref="C36:E36"/>
    <mergeCell ref="F36:H36"/>
    <mergeCell ref="C22:E22"/>
    <mergeCell ref="F20:H20"/>
    <mergeCell ref="C10:E10"/>
    <mergeCell ref="F10:H10"/>
    <mergeCell ref="C12:E12"/>
    <mergeCell ref="F12:H12"/>
    <mergeCell ref="C14:E14"/>
    <mergeCell ref="F14:H14"/>
    <mergeCell ref="C16:E16"/>
    <mergeCell ref="F16:H16"/>
    <mergeCell ref="C18:E18"/>
    <mergeCell ref="F18:H18"/>
    <mergeCell ref="C20:E20"/>
    <mergeCell ref="F6:H6"/>
    <mergeCell ref="W2:X3"/>
    <mergeCell ref="B2:E2"/>
    <mergeCell ref="O2:O4"/>
    <mergeCell ref="P2:P4"/>
    <mergeCell ref="Q2:Q4"/>
    <mergeCell ref="R2:R4"/>
    <mergeCell ref="S2:S4"/>
    <mergeCell ref="F2:H5"/>
    <mergeCell ref="T2:T5"/>
    <mergeCell ref="I2:I5"/>
    <mergeCell ref="K2:K5"/>
    <mergeCell ref="U2:U5"/>
    <mergeCell ref="N2:N4"/>
  </mergeCells>
  <conditionalFormatting sqref="I20">
    <cfRule type="expression" dxfId="5" priority="12">
      <formula>$I$20=1</formula>
    </cfRule>
  </conditionalFormatting>
  <conditionalFormatting sqref="K16 K18">
    <cfRule type="expression" dxfId="4" priority="249">
      <formula>K16&lt;I16/10</formula>
    </cfRule>
    <cfRule type="expression" dxfId="3" priority="250">
      <formula>K16&gt;I16</formula>
    </cfRule>
    <cfRule type="expression" dxfId="2" priority="251">
      <formula>#REF!=1</formula>
    </cfRule>
  </conditionalFormatting>
  <dataValidations count="7">
    <dataValidation type="whole" operator="lessThanOrEqual" allowBlank="1" showInputMessage="1" showErrorMessage="1" error="Počet získaných osvědčení nemůže překročit počet vykázaných šablon." prompt="Hodnota nesmí převyšovat počet vykázaných šablon._x000a__x000a_Na 1 kurz DVPP je možné využít max. 10 šablon." sqref="K16 K18" xr:uid="{00000000-0002-0000-0500-000000000000}">
      <formula1>I16</formula1>
    </dataValidation>
    <dataValidation type="whole" allowBlank="1" showInputMessage="1" showErrorMessage="1" sqref="I9:J9 I17:J19 I11:J11 I13:J15 I33:J42 I21:J31 I7:J7" xr:uid="{00000000-0002-0000-0500-000001000000}">
      <formula1>0</formula1>
      <formula2>999999</formula2>
    </dataValidation>
    <dataValidation type="whole" allowBlank="1" showInputMessage="1" showErrorMessage="1" sqref="I12:J12 I10:J10 I8:J8 I6:J6" xr:uid="{00000000-0002-0000-0500-000002000000}">
      <formula1>0</formula1>
      <formula2>1000</formula2>
    </dataValidation>
    <dataValidation type="whole" allowBlank="1" showErrorMessage="1" sqref="I16:J16" xr:uid="{00000000-0002-0000-0500-000003000000}">
      <formula1>0</formula1>
      <formula2>999999</formula2>
    </dataValidation>
    <dataValidation type="whole" allowBlank="1" showInputMessage="1" showErrorMessage="1" prompt="nejméně 2" sqref="I20:J20" xr:uid="{00000000-0002-0000-0500-000004000000}">
      <formula1>0</formula1>
      <formula2>999999</formula2>
    </dataValidation>
    <dataValidation type="whole" allowBlank="1" showInputMessage="1" showErrorMessage="1" prompt="V názvu aktivity vyberte z nabídky jednu z variant aktivity. _x000a_Aktivitu je možné zvolit nejvýš v hodnotě dosahující poloviny maximální výše dotace pro daný subjekt." sqref="I32:J32" xr:uid="{00000000-0002-0000-0500-000005000000}">
      <formula1>0</formula1>
      <formula2>999999</formula2>
    </dataValidation>
    <dataValidation type="list" allowBlank="1" showInputMessage="1" showErrorMessage="1" error="vyberte možnost z nabídky" prompt="vyberte z nabídky jednu možnost" sqref="C32:E32" xr:uid="{00000000-0002-0000-0500-000006000000}">
      <formula1>ICT</formula1>
    </dataValidation>
  </dataValidations>
  <hyperlinks>
    <hyperlink ref="B1" location="'Úvodní strana'!A1" display="zpět na úvodní stranu" xr:uid="{00000000-0004-0000-0500-000000000000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04"/>
  <sheetViews>
    <sheetView workbookViewId="0">
      <selection activeCell="D2" sqref="D2:F2"/>
    </sheetView>
  </sheetViews>
  <sheetFormatPr defaultColWidth="9.1796875" defaultRowHeight="16.5" x14ac:dyDescent="0.35"/>
  <cols>
    <col min="1" max="1" width="7.7265625" style="267" customWidth="1"/>
    <col min="2" max="2" width="12" style="267" customWidth="1"/>
    <col min="3" max="3" width="23.7265625" style="267" customWidth="1"/>
    <col min="4" max="4" width="17.1796875" style="267" customWidth="1"/>
    <col min="5" max="5" width="28.26953125" style="267" customWidth="1"/>
    <col min="6" max="6" width="46.54296875" style="267" customWidth="1"/>
    <col min="7" max="8" width="0" style="267" hidden="1" customWidth="1"/>
    <col min="9" max="9" width="29.7265625" style="267" bestFit="1" customWidth="1"/>
    <col min="10" max="16384" width="9.1796875" style="267"/>
  </cols>
  <sheetData>
    <row r="1" spans="1:9" ht="40.5" customHeight="1" x14ac:dyDescent="0.35">
      <c r="A1" s="591" t="s">
        <v>202</v>
      </c>
      <c r="B1" s="591"/>
      <c r="C1" s="591"/>
      <c r="D1" s="591"/>
      <c r="E1" s="591"/>
      <c r="F1" s="591"/>
    </row>
    <row r="2" spans="1:9" ht="16.5" customHeight="1" x14ac:dyDescent="0.35">
      <c r="A2" s="592" t="s">
        <v>203</v>
      </c>
      <c r="B2" s="593"/>
      <c r="C2" s="594"/>
      <c r="D2" s="595"/>
      <c r="E2" s="596"/>
      <c r="F2" s="596"/>
    </row>
    <row r="4" spans="1:9" ht="64" x14ac:dyDescent="0.35">
      <c r="A4" s="268" t="s">
        <v>204</v>
      </c>
      <c r="B4" s="268" t="s">
        <v>205</v>
      </c>
      <c r="C4" s="269" t="s">
        <v>206</v>
      </c>
      <c r="D4" s="269" t="s">
        <v>207</v>
      </c>
      <c r="E4" s="270" t="s">
        <v>208</v>
      </c>
      <c r="F4" s="271" t="s">
        <v>209</v>
      </c>
      <c r="G4" s="272" t="s">
        <v>210</v>
      </c>
      <c r="H4" s="272" t="s">
        <v>210</v>
      </c>
    </row>
    <row r="5" spans="1:9" x14ac:dyDescent="0.35">
      <c r="A5" s="273">
        <v>1</v>
      </c>
      <c r="B5" s="274"/>
      <c r="C5" s="274"/>
      <c r="D5" s="274"/>
      <c r="E5" s="275"/>
      <c r="F5" s="274"/>
      <c r="G5" s="276">
        <v>1</v>
      </c>
      <c r="H5" s="276">
        <v>0</v>
      </c>
      <c r="I5" s="267" t="s">
        <v>211</v>
      </c>
    </row>
    <row r="6" spans="1:9" x14ac:dyDescent="0.35">
      <c r="A6" s="273">
        <v>2</v>
      </c>
      <c r="B6" s="274"/>
      <c r="C6" s="274"/>
      <c r="D6" s="274"/>
      <c r="E6" s="275"/>
      <c r="F6" s="274"/>
      <c r="G6" s="276">
        <v>1</v>
      </c>
      <c r="H6" s="276">
        <v>0</v>
      </c>
      <c r="I6" s="267" t="s">
        <v>211</v>
      </c>
    </row>
    <row r="7" spans="1:9" x14ac:dyDescent="0.35">
      <c r="A7" s="273">
        <v>3</v>
      </c>
      <c r="B7" s="274"/>
      <c r="C7" s="274"/>
      <c r="D7" s="274"/>
      <c r="E7" s="275"/>
      <c r="F7" s="274"/>
      <c r="G7" s="276">
        <v>1</v>
      </c>
      <c r="H7" s="276">
        <v>0</v>
      </c>
      <c r="I7" s="267" t="s">
        <v>211</v>
      </c>
    </row>
    <row r="8" spans="1:9" x14ac:dyDescent="0.35">
      <c r="A8" s="273">
        <v>4</v>
      </c>
      <c r="B8" s="274"/>
      <c r="C8" s="274"/>
      <c r="D8" s="274"/>
      <c r="E8" s="275"/>
      <c r="F8" s="274"/>
      <c r="G8" s="276">
        <v>1</v>
      </c>
      <c r="H8" s="276">
        <v>0</v>
      </c>
      <c r="I8" s="267" t="s">
        <v>211</v>
      </c>
    </row>
    <row r="9" spans="1:9" x14ac:dyDescent="0.35">
      <c r="A9" s="273">
        <v>5</v>
      </c>
      <c r="B9" s="274"/>
      <c r="C9" s="274"/>
      <c r="D9" s="274"/>
      <c r="E9" s="275"/>
      <c r="F9" s="274"/>
      <c r="G9" s="276">
        <v>1</v>
      </c>
      <c r="H9" s="276">
        <v>0</v>
      </c>
      <c r="I9" s="267" t="s">
        <v>211</v>
      </c>
    </row>
    <row r="10" spans="1:9" x14ac:dyDescent="0.35">
      <c r="A10" s="273">
        <v>6</v>
      </c>
      <c r="B10" s="274"/>
      <c r="C10" s="274"/>
      <c r="D10" s="274"/>
      <c r="E10" s="275"/>
      <c r="F10" s="274"/>
      <c r="G10" s="276">
        <v>1</v>
      </c>
      <c r="H10" s="276">
        <v>0</v>
      </c>
      <c r="I10" s="267" t="s">
        <v>211</v>
      </c>
    </row>
    <row r="11" spans="1:9" x14ac:dyDescent="0.35">
      <c r="A11" s="273">
        <v>7</v>
      </c>
      <c r="B11" s="274"/>
      <c r="C11" s="274"/>
      <c r="D11" s="274"/>
      <c r="E11" s="275"/>
      <c r="F11" s="274"/>
      <c r="G11" s="276">
        <v>1</v>
      </c>
      <c r="H11" s="276">
        <v>0</v>
      </c>
      <c r="I11" s="267" t="s">
        <v>211</v>
      </c>
    </row>
    <row r="12" spans="1:9" x14ac:dyDescent="0.35">
      <c r="A12" s="273">
        <v>8</v>
      </c>
      <c r="B12" s="274"/>
      <c r="C12" s="274"/>
      <c r="D12" s="274"/>
      <c r="E12" s="275"/>
      <c r="F12" s="274"/>
      <c r="G12" s="276">
        <v>1</v>
      </c>
      <c r="H12" s="276">
        <v>0</v>
      </c>
      <c r="I12" s="267" t="s">
        <v>211</v>
      </c>
    </row>
    <row r="13" spans="1:9" x14ac:dyDescent="0.35">
      <c r="A13" s="273">
        <v>9</v>
      </c>
      <c r="B13" s="274"/>
      <c r="C13" s="274"/>
      <c r="D13" s="274"/>
      <c r="E13" s="275"/>
      <c r="F13" s="274"/>
      <c r="G13" s="276">
        <v>1</v>
      </c>
      <c r="H13" s="276">
        <v>0</v>
      </c>
      <c r="I13" s="267" t="s">
        <v>211</v>
      </c>
    </row>
    <row r="14" spans="1:9" x14ac:dyDescent="0.35">
      <c r="A14" s="273">
        <v>10</v>
      </c>
      <c r="B14" s="274"/>
      <c r="C14" s="274"/>
      <c r="D14" s="274"/>
      <c r="E14" s="275"/>
      <c r="F14" s="274"/>
      <c r="G14" s="276">
        <v>1</v>
      </c>
      <c r="H14" s="276">
        <v>0</v>
      </c>
      <c r="I14" s="267" t="s">
        <v>211</v>
      </c>
    </row>
    <row r="15" spans="1:9" x14ac:dyDescent="0.35">
      <c r="A15" s="273">
        <v>11</v>
      </c>
      <c r="B15" s="274"/>
      <c r="C15" s="274"/>
      <c r="D15" s="274"/>
      <c r="E15" s="275"/>
      <c r="F15" s="274"/>
      <c r="G15" s="276">
        <v>1</v>
      </c>
      <c r="H15" s="276">
        <v>0</v>
      </c>
      <c r="I15" s="267" t="s">
        <v>211</v>
      </c>
    </row>
    <row r="16" spans="1:9" x14ac:dyDescent="0.35">
      <c r="A16" s="273">
        <v>12</v>
      </c>
      <c r="B16" s="274"/>
      <c r="C16" s="274"/>
      <c r="D16" s="274"/>
      <c r="E16" s="275"/>
      <c r="F16" s="274"/>
      <c r="G16" s="276">
        <v>1</v>
      </c>
      <c r="H16" s="276">
        <v>0</v>
      </c>
      <c r="I16" s="267" t="s">
        <v>211</v>
      </c>
    </row>
    <row r="17" spans="1:9" x14ac:dyDescent="0.35">
      <c r="A17" s="273">
        <v>13</v>
      </c>
      <c r="B17" s="274"/>
      <c r="C17" s="274"/>
      <c r="D17" s="274"/>
      <c r="E17" s="275"/>
      <c r="F17" s="274"/>
      <c r="G17" s="276">
        <v>1</v>
      </c>
      <c r="H17" s="276">
        <v>0</v>
      </c>
      <c r="I17" s="267" t="s">
        <v>211</v>
      </c>
    </row>
    <row r="18" spans="1:9" x14ac:dyDescent="0.35">
      <c r="A18" s="273">
        <v>14</v>
      </c>
      <c r="B18" s="274"/>
      <c r="C18" s="274"/>
      <c r="D18" s="274"/>
      <c r="E18" s="275"/>
      <c r="F18" s="274"/>
      <c r="G18" s="276">
        <v>1</v>
      </c>
      <c r="H18" s="276">
        <v>0</v>
      </c>
      <c r="I18" s="267" t="s">
        <v>211</v>
      </c>
    </row>
    <row r="19" spans="1:9" x14ac:dyDescent="0.35">
      <c r="A19" s="273">
        <v>15</v>
      </c>
      <c r="B19" s="274"/>
      <c r="C19" s="274"/>
      <c r="D19" s="274"/>
      <c r="E19" s="275"/>
      <c r="F19" s="274"/>
      <c r="G19" s="276">
        <v>1</v>
      </c>
      <c r="H19" s="276">
        <v>0</v>
      </c>
      <c r="I19" s="267" t="s">
        <v>211</v>
      </c>
    </row>
    <row r="20" spans="1:9" x14ac:dyDescent="0.35">
      <c r="A20" s="273">
        <v>16</v>
      </c>
      <c r="B20" s="274"/>
      <c r="C20" s="274"/>
      <c r="D20" s="274"/>
      <c r="E20" s="275"/>
      <c r="F20" s="274"/>
      <c r="G20" s="276">
        <v>1</v>
      </c>
      <c r="H20" s="276">
        <v>0</v>
      </c>
      <c r="I20" s="267" t="s">
        <v>211</v>
      </c>
    </row>
    <row r="21" spans="1:9" x14ac:dyDescent="0.35">
      <c r="A21" s="273">
        <v>17</v>
      </c>
      <c r="B21" s="274"/>
      <c r="C21" s="274"/>
      <c r="D21" s="274"/>
      <c r="E21" s="275"/>
      <c r="F21" s="274"/>
      <c r="G21" s="276">
        <v>1</v>
      </c>
      <c r="H21" s="276">
        <v>0</v>
      </c>
      <c r="I21" s="267" t="s">
        <v>211</v>
      </c>
    </row>
    <row r="22" spans="1:9" x14ac:dyDescent="0.35">
      <c r="A22" s="273">
        <v>18</v>
      </c>
      <c r="B22" s="274"/>
      <c r="C22" s="274"/>
      <c r="D22" s="274"/>
      <c r="E22" s="275"/>
      <c r="F22" s="274"/>
      <c r="G22" s="276">
        <v>1</v>
      </c>
      <c r="H22" s="276">
        <v>0</v>
      </c>
      <c r="I22" s="267" t="s">
        <v>211</v>
      </c>
    </row>
    <row r="23" spans="1:9" x14ac:dyDescent="0.35">
      <c r="A23" s="273">
        <v>19</v>
      </c>
      <c r="B23" s="274"/>
      <c r="C23" s="274"/>
      <c r="D23" s="274"/>
      <c r="E23" s="275"/>
      <c r="F23" s="274"/>
      <c r="G23" s="276">
        <v>1</v>
      </c>
      <c r="H23" s="276">
        <v>0</v>
      </c>
      <c r="I23" s="267" t="s">
        <v>211</v>
      </c>
    </row>
    <row r="24" spans="1:9" x14ac:dyDescent="0.35">
      <c r="A24" s="273">
        <v>20</v>
      </c>
      <c r="B24" s="274"/>
      <c r="C24" s="274"/>
      <c r="D24" s="274"/>
      <c r="E24" s="275"/>
      <c r="F24" s="274"/>
      <c r="G24" s="276">
        <v>1</v>
      </c>
      <c r="H24" s="276">
        <v>0</v>
      </c>
      <c r="I24" s="267" t="s">
        <v>211</v>
      </c>
    </row>
    <row r="25" spans="1:9" x14ac:dyDescent="0.35">
      <c r="A25" s="273">
        <v>21</v>
      </c>
      <c r="B25" s="274"/>
      <c r="C25" s="274"/>
      <c r="D25" s="274"/>
      <c r="E25" s="275"/>
      <c r="F25" s="274"/>
      <c r="G25" s="276">
        <v>1</v>
      </c>
      <c r="H25" s="276">
        <v>0</v>
      </c>
      <c r="I25" s="267" t="s">
        <v>211</v>
      </c>
    </row>
    <row r="26" spans="1:9" x14ac:dyDescent="0.35">
      <c r="A26" s="273">
        <v>22</v>
      </c>
      <c r="B26" s="274"/>
      <c r="C26" s="274"/>
      <c r="D26" s="274"/>
      <c r="E26" s="275"/>
      <c r="F26" s="274"/>
      <c r="G26" s="276">
        <v>1</v>
      </c>
      <c r="H26" s="276">
        <v>0</v>
      </c>
      <c r="I26" s="267" t="s">
        <v>211</v>
      </c>
    </row>
    <row r="27" spans="1:9" x14ac:dyDescent="0.35">
      <c r="A27" s="273">
        <v>23</v>
      </c>
      <c r="B27" s="274"/>
      <c r="C27" s="274"/>
      <c r="D27" s="274"/>
      <c r="E27" s="275"/>
      <c r="F27" s="274"/>
      <c r="G27" s="276">
        <v>1</v>
      </c>
      <c r="H27" s="276">
        <v>0</v>
      </c>
      <c r="I27" s="267" t="s">
        <v>211</v>
      </c>
    </row>
    <row r="28" spans="1:9" x14ac:dyDescent="0.35">
      <c r="A28" s="273">
        <v>24</v>
      </c>
      <c r="B28" s="274"/>
      <c r="C28" s="274"/>
      <c r="D28" s="274"/>
      <c r="E28" s="275"/>
      <c r="F28" s="274"/>
      <c r="G28" s="276">
        <v>1</v>
      </c>
      <c r="H28" s="276">
        <v>0</v>
      </c>
      <c r="I28" s="267" t="s">
        <v>211</v>
      </c>
    </row>
    <row r="29" spans="1:9" x14ac:dyDescent="0.35">
      <c r="A29" s="273">
        <v>25</v>
      </c>
      <c r="B29" s="274"/>
      <c r="C29" s="274"/>
      <c r="D29" s="274"/>
      <c r="E29" s="275"/>
      <c r="F29" s="274"/>
      <c r="G29" s="276">
        <v>1</v>
      </c>
      <c r="H29" s="276">
        <v>0</v>
      </c>
      <c r="I29" s="267" t="s">
        <v>211</v>
      </c>
    </row>
    <row r="30" spans="1:9" x14ac:dyDescent="0.35">
      <c r="A30" s="273">
        <v>26</v>
      </c>
      <c r="B30" s="274"/>
      <c r="C30" s="274"/>
      <c r="D30" s="274"/>
      <c r="E30" s="275"/>
      <c r="F30" s="274"/>
      <c r="G30" s="276">
        <v>1</v>
      </c>
      <c r="H30" s="276">
        <v>0</v>
      </c>
      <c r="I30" s="267" t="s">
        <v>211</v>
      </c>
    </row>
    <row r="31" spans="1:9" x14ac:dyDescent="0.35">
      <c r="A31" s="273">
        <v>27</v>
      </c>
      <c r="B31" s="274"/>
      <c r="C31" s="274"/>
      <c r="D31" s="274"/>
      <c r="E31" s="275"/>
      <c r="F31" s="274"/>
      <c r="G31" s="276">
        <v>1</v>
      </c>
      <c r="H31" s="276">
        <v>0</v>
      </c>
      <c r="I31" s="267" t="s">
        <v>211</v>
      </c>
    </row>
    <row r="32" spans="1:9" x14ac:dyDescent="0.35">
      <c r="A32" s="273">
        <v>28</v>
      </c>
      <c r="B32" s="274"/>
      <c r="C32" s="274"/>
      <c r="D32" s="274"/>
      <c r="E32" s="275"/>
      <c r="F32" s="274"/>
      <c r="G32" s="276">
        <v>1</v>
      </c>
      <c r="H32" s="276">
        <v>0</v>
      </c>
      <c r="I32" s="267" t="s">
        <v>211</v>
      </c>
    </row>
    <row r="33" spans="1:9" x14ac:dyDescent="0.35">
      <c r="A33" s="273">
        <v>29</v>
      </c>
      <c r="B33" s="274"/>
      <c r="C33" s="274"/>
      <c r="D33" s="274"/>
      <c r="E33" s="275"/>
      <c r="F33" s="274"/>
      <c r="G33" s="276">
        <v>1</v>
      </c>
      <c r="H33" s="276">
        <v>0</v>
      </c>
      <c r="I33" s="267" t="s">
        <v>211</v>
      </c>
    </row>
    <row r="34" spans="1:9" x14ac:dyDescent="0.35">
      <c r="A34" s="273">
        <v>30</v>
      </c>
      <c r="B34" s="274"/>
      <c r="C34" s="274"/>
      <c r="D34" s="274"/>
      <c r="E34" s="275"/>
      <c r="F34" s="274"/>
      <c r="G34" s="276">
        <v>1</v>
      </c>
      <c r="H34" s="276">
        <v>0</v>
      </c>
      <c r="I34" s="267" t="s">
        <v>211</v>
      </c>
    </row>
    <row r="35" spans="1:9" x14ac:dyDescent="0.35">
      <c r="A35" s="273">
        <v>31</v>
      </c>
      <c r="B35" s="274"/>
      <c r="C35" s="274"/>
      <c r="D35" s="274"/>
      <c r="E35" s="275"/>
      <c r="F35" s="274"/>
      <c r="G35" s="276">
        <v>1</v>
      </c>
      <c r="H35" s="276">
        <v>0</v>
      </c>
      <c r="I35" s="267" t="s">
        <v>211</v>
      </c>
    </row>
    <row r="36" spans="1:9" x14ac:dyDescent="0.35">
      <c r="A36" s="273">
        <v>32</v>
      </c>
      <c r="B36" s="274"/>
      <c r="C36" s="274"/>
      <c r="D36" s="274"/>
      <c r="E36" s="275"/>
      <c r="F36" s="274"/>
      <c r="G36" s="276">
        <v>1</v>
      </c>
      <c r="H36" s="276">
        <v>0</v>
      </c>
      <c r="I36" s="267" t="s">
        <v>211</v>
      </c>
    </row>
    <row r="37" spans="1:9" x14ac:dyDescent="0.35">
      <c r="A37" s="273">
        <v>33</v>
      </c>
      <c r="B37" s="274"/>
      <c r="C37" s="274"/>
      <c r="D37" s="274"/>
      <c r="E37" s="275"/>
      <c r="F37" s="274"/>
      <c r="G37" s="276">
        <v>1</v>
      </c>
      <c r="H37" s="276">
        <v>0</v>
      </c>
      <c r="I37" s="267" t="s">
        <v>211</v>
      </c>
    </row>
    <row r="38" spans="1:9" x14ac:dyDescent="0.35">
      <c r="A38" s="273">
        <v>34</v>
      </c>
      <c r="B38" s="274"/>
      <c r="C38" s="274"/>
      <c r="D38" s="274"/>
      <c r="E38" s="275"/>
      <c r="F38" s="274"/>
      <c r="G38" s="276">
        <v>1</v>
      </c>
      <c r="H38" s="276">
        <v>0</v>
      </c>
      <c r="I38" s="267" t="s">
        <v>211</v>
      </c>
    </row>
    <row r="39" spans="1:9" x14ac:dyDescent="0.35">
      <c r="A39" s="273">
        <v>35</v>
      </c>
      <c r="B39" s="274"/>
      <c r="C39" s="274"/>
      <c r="D39" s="274"/>
      <c r="E39" s="275"/>
      <c r="F39" s="274"/>
      <c r="G39" s="276">
        <v>1</v>
      </c>
      <c r="H39" s="276">
        <v>0</v>
      </c>
      <c r="I39" s="267" t="s">
        <v>211</v>
      </c>
    </row>
    <row r="40" spans="1:9" x14ac:dyDescent="0.35">
      <c r="A40" s="273">
        <v>36</v>
      </c>
      <c r="B40" s="274"/>
      <c r="C40" s="274"/>
      <c r="D40" s="274"/>
      <c r="E40" s="275"/>
      <c r="F40" s="274"/>
      <c r="G40" s="276">
        <v>1</v>
      </c>
      <c r="H40" s="276">
        <v>0</v>
      </c>
      <c r="I40" s="267" t="s">
        <v>211</v>
      </c>
    </row>
    <row r="41" spans="1:9" x14ac:dyDescent="0.35">
      <c r="A41" s="273">
        <v>37</v>
      </c>
      <c r="B41" s="274"/>
      <c r="C41" s="274"/>
      <c r="D41" s="274"/>
      <c r="E41" s="275"/>
      <c r="F41" s="274"/>
      <c r="G41" s="276">
        <v>1</v>
      </c>
      <c r="H41" s="276">
        <v>0</v>
      </c>
      <c r="I41" s="267" t="s">
        <v>211</v>
      </c>
    </row>
    <row r="42" spans="1:9" x14ac:dyDescent="0.35">
      <c r="A42" s="273">
        <v>38</v>
      </c>
      <c r="B42" s="274"/>
      <c r="C42" s="274"/>
      <c r="D42" s="274"/>
      <c r="E42" s="275"/>
      <c r="F42" s="274"/>
      <c r="G42" s="276">
        <v>1</v>
      </c>
      <c r="H42" s="276">
        <v>0</v>
      </c>
      <c r="I42" s="267" t="s">
        <v>211</v>
      </c>
    </row>
    <row r="43" spans="1:9" x14ac:dyDescent="0.35">
      <c r="A43" s="273">
        <v>39</v>
      </c>
      <c r="B43" s="274"/>
      <c r="C43" s="274"/>
      <c r="D43" s="274"/>
      <c r="E43" s="275"/>
      <c r="F43" s="274"/>
      <c r="G43" s="276">
        <v>1</v>
      </c>
      <c r="H43" s="276">
        <v>0</v>
      </c>
      <c r="I43" s="267" t="s">
        <v>211</v>
      </c>
    </row>
    <row r="44" spans="1:9" x14ac:dyDescent="0.35">
      <c r="A44" s="273">
        <v>40</v>
      </c>
      <c r="B44" s="274"/>
      <c r="C44" s="274"/>
      <c r="D44" s="274"/>
      <c r="E44" s="275"/>
      <c r="F44" s="274"/>
      <c r="G44" s="276">
        <v>1</v>
      </c>
      <c r="H44" s="276">
        <v>0</v>
      </c>
      <c r="I44" s="267" t="s">
        <v>211</v>
      </c>
    </row>
    <row r="45" spans="1:9" x14ac:dyDescent="0.35">
      <c r="A45" s="273">
        <v>41</v>
      </c>
      <c r="B45" s="274"/>
      <c r="C45" s="274"/>
      <c r="D45" s="274"/>
      <c r="E45" s="275"/>
      <c r="F45" s="274"/>
      <c r="G45" s="276">
        <v>1</v>
      </c>
      <c r="H45" s="276">
        <v>0</v>
      </c>
      <c r="I45" s="267" t="s">
        <v>211</v>
      </c>
    </row>
    <row r="46" spans="1:9" x14ac:dyDescent="0.35">
      <c r="A46" s="273">
        <v>42</v>
      </c>
      <c r="B46" s="274"/>
      <c r="C46" s="274"/>
      <c r="D46" s="274"/>
      <c r="E46" s="275"/>
      <c r="F46" s="274"/>
      <c r="G46" s="276">
        <v>1</v>
      </c>
      <c r="H46" s="276">
        <v>0</v>
      </c>
      <c r="I46" s="267" t="s">
        <v>211</v>
      </c>
    </row>
    <row r="47" spans="1:9" x14ac:dyDescent="0.35">
      <c r="A47" s="273">
        <v>43</v>
      </c>
      <c r="B47" s="274"/>
      <c r="C47" s="274"/>
      <c r="D47" s="274"/>
      <c r="E47" s="275"/>
      <c r="F47" s="274"/>
      <c r="G47" s="276">
        <v>1</v>
      </c>
      <c r="H47" s="276">
        <v>0</v>
      </c>
      <c r="I47" s="267" t="s">
        <v>211</v>
      </c>
    </row>
    <row r="48" spans="1:9" x14ac:dyDescent="0.35">
      <c r="A48" s="273">
        <v>44</v>
      </c>
      <c r="B48" s="274"/>
      <c r="C48" s="274"/>
      <c r="D48" s="274"/>
      <c r="E48" s="275"/>
      <c r="F48" s="274"/>
      <c r="G48" s="276">
        <v>1</v>
      </c>
      <c r="H48" s="276">
        <v>0</v>
      </c>
      <c r="I48" s="267" t="s">
        <v>211</v>
      </c>
    </row>
    <row r="49" spans="1:9" x14ac:dyDescent="0.35">
      <c r="A49" s="273">
        <v>45</v>
      </c>
      <c r="B49" s="274"/>
      <c r="C49" s="274"/>
      <c r="D49" s="274"/>
      <c r="E49" s="275"/>
      <c r="F49" s="274"/>
      <c r="G49" s="276">
        <v>1</v>
      </c>
      <c r="H49" s="276">
        <v>0</v>
      </c>
      <c r="I49" s="267" t="s">
        <v>211</v>
      </c>
    </row>
    <row r="50" spans="1:9" x14ac:dyDescent="0.35">
      <c r="A50" s="273">
        <v>46</v>
      </c>
      <c r="B50" s="274"/>
      <c r="C50" s="274"/>
      <c r="D50" s="274"/>
      <c r="E50" s="275"/>
      <c r="F50" s="274"/>
      <c r="G50" s="276">
        <v>1</v>
      </c>
      <c r="H50" s="276">
        <v>0</v>
      </c>
      <c r="I50" s="267" t="s">
        <v>211</v>
      </c>
    </row>
    <row r="51" spans="1:9" x14ac:dyDescent="0.35">
      <c r="A51" s="273">
        <v>47</v>
      </c>
      <c r="B51" s="274"/>
      <c r="C51" s="274"/>
      <c r="D51" s="274"/>
      <c r="E51" s="275"/>
      <c r="F51" s="274"/>
      <c r="G51" s="276">
        <v>1</v>
      </c>
      <c r="H51" s="276">
        <v>0</v>
      </c>
      <c r="I51" s="267" t="s">
        <v>211</v>
      </c>
    </row>
    <row r="52" spans="1:9" x14ac:dyDescent="0.35">
      <c r="A52" s="273">
        <v>48</v>
      </c>
      <c r="B52" s="274"/>
      <c r="C52" s="274"/>
      <c r="D52" s="274"/>
      <c r="E52" s="275"/>
      <c r="F52" s="274"/>
      <c r="G52" s="276">
        <v>1</v>
      </c>
      <c r="H52" s="276">
        <v>0</v>
      </c>
      <c r="I52" s="267" t="s">
        <v>211</v>
      </c>
    </row>
    <row r="53" spans="1:9" x14ac:dyDescent="0.35">
      <c r="A53" s="273">
        <v>49</v>
      </c>
      <c r="B53" s="274"/>
      <c r="C53" s="274"/>
      <c r="D53" s="274"/>
      <c r="E53" s="275"/>
      <c r="F53" s="274"/>
      <c r="G53" s="276">
        <v>1</v>
      </c>
      <c r="H53" s="276">
        <v>0</v>
      </c>
      <c r="I53" s="267" t="s">
        <v>211</v>
      </c>
    </row>
    <row r="54" spans="1:9" x14ac:dyDescent="0.35">
      <c r="A54" s="273">
        <v>50</v>
      </c>
      <c r="B54" s="274"/>
      <c r="C54" s="274"/>
      <c r="D54" s="274"/>
      <c r="E54" s="275"/>
      <c r="F54" s="274"/>
      <c r="G54" s="276">
        <v>1</v>
      </c>
      <c r="H54" s="276">
        <v>0</v>
      </c>
      <c r="I54" s="267" t="s">
        <v>211</v>
      </c>
    </row>
    <row r="55" spans="1:9" x14ac:dyDescent="0.35">
      <c r="A55" s="273">
        <v>51</v>
      </c>
      <c r="B55" s="274"/>
      <c r="C55" s="274"/>
      <c r="D55" s="274"/>
      <c r="E55" s="275"/>
      <c r="F55" s="274"/>
      <c r="G55" s="276">
        <v>1</v>
      </c>
      <c r="H55" s="276">
        <v>0</v>
      </c>
      <c r="I55" s="267" t="s">
        <v>211</v>
      </c>
    </row>
    <row r="56" spans="1:9" x14ac:dyDescent="0.35">
      <c r="A56" s="273">
        <v>52</v>
      </c>
      <c r="B56" s="274"/>
      <c r="C56" s="274"/>
      <c r="D56" s="274"/>
      <c r="E56" s="275"/>
      <c r="F56" s="274"/>
      <c r="G56" s="276">
        <v>1</v>
      </c>
      <c r="H56" s="276">
        <v>0</v>
      </c>
      <c r="I56" s="267" t="s">
        <v>211</v>
      </c>
    </row>
    <row r="57" spans="1:9" x14ac:dyDescent="0.35">
      <c r="A57" s="273">
        <v>53</v>
      </c>
      <c r="B57" s="274"/>
      <c r="C57" s="274"/>
      <c r="D57" s="274"/>
      <c r="E57" s="275"/>
      <c r="F57" s="274"/>
      <c r="G57" s="276">
        <v>1</v>
      </c>
      <c r="H57" s="276">
        <v>0</v>
      </c>
      <c r="I57" s="267" t="s">
        <v>211</v>
      </c>
    </row>
    <row r="58" spans="1:9" x14ac:dyDescent="0.35">
      <c r="A58" s="273">
        <v>54</v>
      </c>
      <c r="B58" s="274"/>
      <c r="C58" s="274"/>
      <c r="D58" s="274"/>
      <c r="E58" s="275"/>
      <c r="F58" s="274"/>
      <c r="G58" s="276">
        <v>1</v>
      </c>
      <c r="H58" s="276">
        <v>0</v>
      </c>
      <c r="I58" s="267" t="s">
        <v>211</v>
      </c>
    </row>
    <row r="59" spans="1:9" x14ac:dyDescent="0.35">
      <c r="A59" s="273">
        <v>55</v>
      </c>
      <c r="B59" s="274"/>
      <c r="C59" s="274"/>
      <c r="D59" s="274"/>
      <c r="E59" s="275"/>
      <c r="F59" s="274"/>
      <c r="G59" s="276">
        <v>1</v>
      </c>
      <c r="H59" s="276">
        <v>0</v>
      </c>
      <c r="I59" s="267" t="s">
        <v>211</v>
      </c>
    </row>
    <row r="60" spans="1:9" x14ac:dyDescent="0.35">
      <c r="A60" s="273">
        <v>56</v>
      </c>
      <c r="B60" s="274"/>
      <c r="C60" s="274"/>
      <c r="D60" s="274"/>
      <c r="E60" s="275"/>
      <c r="F60" s="274"/>
      <c r="G60" s="276">
        <v>1</v>
      </c>
      <c r="H60" s="276">
        <v>0</v>
      </c>
      <c r="I60" s="267" t="s">
        <v>211</v>
      </c>
    </row>
    <row r="61" spans="1:9" x14ac:dyDescent="0.35">
      <c r="A61" s="273">
        <v>57</v>
      </c>
      <c r="B61" s="274"/>
      <c r="C61" s="274"/>
      <c r="D61" s="274"/>
      <c r="E61" s="275"/>
      <c r="F61" s="274"/>
      <c r="G61" s="276">
        <v>1</v>
      </c>
      <c r="H61" s="276">
        <v>0</v>
      </c>
      <c r="I61" s="267" t="s">
        <v>211</v>
      </c>
    </row>
    <row r="62" spans="1:9" x14ac:dyDescent="0.35">
      <c r="A62" s="273">
        <v>58</v>
      </c>
      <c r="B62" s="274"/>
      <c r="C62" s="274"/>
      <c r="D62" s="274"/>
      <c r="E62" s="275"/>
      <c r="F62" s="274"/>
      <c r="G62" s="276">
        <v>1</v>
      </c>
      <c r="H62" s="276">
        <v>0</v>
      </c>
      <c r="I62" s="267" t="s">
        <v>211</v>
      </c>
    </row>
    <row r="63" spans="1:9" x14ac:dyDescent="0.35">
      <c r="A63" s="273">
        <v>59</v>
      </c>
      <c r="B63" s="274"/>
      <c r="C63" s="274"/>
      <c r="D63" s="274"/>
      <c r="E63" s="275"/>
      <c r="F63" s="274"/>
      <c r="G63" s="276">
        <v>1</v>
      </c>
      <c r="H63" s="276">
        <v>0</v>
      </c>
      <c r="I63" s="267" t="s">
        <v>211</v>
      </c>
    </row>
    <row r="64" spans="1:9" x14ac:dyDescent="0.35">
      <c r="A64" s="273">
        <v>60</v>
      </c>
      <c r="B64" s="274"/>
      <c r="C64" s="274"/>
      <c r="D64" s="274"/>
      <c r="E64" s="275"/>
      <c r="F64" s="274"/>
      <c r="G64" s="276">
        <v>1</v>
      </c>
      <c r="H64" s="276">
        <v>0</v>
      </c>
      <c r="I64" s="267" t="s">
        <v>211</v>
      </c>
    </row>
    <row r="65" spans="1:9" x14ac:dyDescent="0.35">
      <c r="A65" s="273">
        <v>61</v>
      </c>
      <c r="B65" s="274"/>
      <c r="C65" s="274"/>
      <c r="D65" s="274"/>
      <c r="E65" s="275"/>
      <c r="F65" s="274"/>
      <c r="G65" s="276">
        <v>1</v>
      </c>
      <c r="H65" s="276">
        <v>0</v>
      </c>
      <c r="I65" s="267" t="s">
        <v>211</v>
      </c>
    </row>
    <row r="66" spans="1:9" x14ac:dyDescent="0.35">
      <c r="A66" s="273">
        <v>62</v>
      </c>
      <c r="B66" s="274"/>
      <c r="C66" s="274"/>
      <c r="D66" s="274"/>
      <c r="E66" s="275"/>
      <c r="F66" s="274"/>
      <c r="G66" s="276">
        <v>1</v>
      </c>
      <c r="H66" s="276">
        <v>0</v>
      </c>
      <c r="I66" s="267" t="s">
        <v>211</v>
      </c>
    </row>
    <row r="67" spans="1:9" x14ac:dyDescent="0.35">
      <c r="A67" s="273">
        <v>63</v>
      </c>
      <c r="B67" s="274"/>
      <c r="C67" s="274"/>
      <c r="D67" s="274"/>
      <c r="E67" s="275"/>
      <c r="F67" s="274"/>
      <c r="G67" s="276">
        <v>1</v>
      </c>
      <c r="H67" s="276">
        <v>0</v>
      </c>
      <c r="I67" s="267" t="s">
        <v>211</v>
      </c>
    </row>
    <row r="68" spans="1:9" x14ac:dyDescent="0.35">
      <c r="A68" s="273">
        <v>64</v>
      </c>
      <c r="B68" s="274"/>
      <c r="C68" s="274"/>
      <c r="D68" s="274"/>
      <c r="E68" s="275"/>
      <c r="F68" s="274"/>
      <c r="G68" s="276">
        <v>1</v>
      </c>
      <c r="H68" s="276">
        <v>0</v>
      </c>
      <c r="I68" s="267" t="s">
        <v>211</v>
      </c>
    </row>
    <row r="69" spans="1:9" x14ac:dyDescent="0.35">
      <c r="A69" s="273">
        <v>65</v>
      </c>
      <c r="B69" s="274"/>
      <c r="C69" s="274"/>
      <c r="D69" s="274"/>
      <c r="E69" s="275"/>
      <c r="F69" s="274"/>
      <c r="G69" s="276">
        <v>1</v>
      </c>
      <c r="H69" s="276">
        <v>0</v>
      </c>
      <c r="I69" s="267" t="s">
        <v>211</v>
      </c>
    </row>
    <row r="70" spans="1:9" x14ac:dyDescent="0.35">
      <c r="A70" s="273">
        <v>66</v>
      </c>
      <c r="B70" s="274"/>
      <c r="C70" s="274"/>
      <c r="D70" s="274"/>
      <c r="E70" s="275"/>
      <c r="F70" s="274"/>
      <c r="G70" s="276">
        <v>1</v>
      </c>
      <c r="H70" s="276">
        <v>0</v>
      </c>
      <c r="I70" s="267" t="s">
        <v>211</v>
      </c>
    </row>
    <row r="71" spans="1:9" x14ac:dyDescent="0.35">
      <c r="A71" s="273">
        <v>67</v>
      </c>
      <c r="B71" s="274"/>
      <c r="C71" s="274"/>
      <c r="D71" s="274"/>
      <c r="E71" s="275"/>
      <c r="F71" s="274"/>
      <c r="G71" s="276">
        <v>1</v>
      </c>
      <c r="H71" s="276">
        <v>0</v>
      </c>
      <c r="I71" s="267" t="s">
        <v>211</v>
      </c>
    </row>
    <row r="72" spans="1:9" x14ac:dyDescent="0.35">
      <c r="A72" s="273">
        <v>68</v>
      </c>
      <c r="B72" s="274"/>
      <c r="C72" s="274"/>
      <c r="D72" s="274"/>
      <c r="E72" s="275"/>
      <c r="F72" s="274"/>
      <c r="G72" s="276">
        <v>1</v>
      </c>
      <c r="H72" s="276">
        <v>0</v>
      </c>
      <c r="I72" s="267" t="s">
        <v>211</v>
      </c>
    </row>
    <row r="73" spans="1:9" x14ac:dyDescent="0.35">
      <c r="A73" s="273">
        <v>69</v>
      </c>
      <c r="B73" s="274"/>
      <c r="C73" s="274"/>
      <c r="D73" s="274"/>
      <c r="E73" s="275"/>
      <c r="F73" s="274"/>
      <c r="G73" s="276">
        <v>1</v>
      </c>
      <c r="H73" s="276">
        <v>0</v>
      </c>
      <c r="I73" s="267" t="s">
        <v>211</v>
      </c>
    </row>
    <row r="74" spans="1:9" x14ac:dyDescent="0.35">
      <c r="A74" s="273">
        <v>70</v>
      </c>
      <c r="B74" s="274"/>
      <c r="C74" s="274"/>
      <c r="D74" s="274"/>
      <c r="E74" s="275"/>
      <c r="F74" s="274"/>
      <c r="G74" s="276">
        <v>1</v>
      </c>
      <c r="H74" s="276">
        <v>0</v>
      </c>
      <c r="I74" s="267" t="s">
        <v>211</v>
      </c>
    </row>
    <row r="75" spans="1:9" x14ac:dyDescent="0.35">
      <c r="A75" s="273">
        <v>71</v>
      </c>
      <c r="B75" s="274"/>
      <c r="C75" s="274"/>
      <c r="D75" s="274"/>
      <c r="E75" s="275"/>
      <c r="F75" s="274"/>
      <c r="G75" s="276">
        <v>1</v>
      </c>
      <c r="H75" s="276">
        <v>0</v>
      </c>
      <c r="I75" s="267" t="s">
        <v>211</v>
      </c>
    </row>
    <row r="76" spans="1:9" x14ac:dyDescent="0.35">
      <c r="A76" s="273">
        <v>72</v>
      </c>
      <c r="B76" s="274"/>
      <c r="C76" s="274"/>
      <c r="D76" s="274"/>
      <c r="E76" s="275"/>
      <c r="F76" s="274"/>
      <c r="G76" s="276">
        <v>1</v>
      </c>
      <c r="H76" s="276">
        <v>0</v>
      </c>
      <c r="I76" s="267" t="s">
        <v>211</v>
      </c>
    </row>
    <row r="77" spans="1:9" x14ac:dyDescent="0.35">
      <c r="A77" s="273">
        <v>73</v>
      </c>
      <c r="B77" s="274"/>
      <c r="C77" s="274"/>
      <c r="D77" s="274"/>
      <c r="E77" s="275"/>
      <c r="F77" s="274"/>
      <c r="G77" s="276">
        <v>1</v>
      </c>
      <c r="H77" s="276">
        <v>0</v>
      </c>
      <c r="I77" s="267" t="s">
        <v>211</v>
      </c>
    </row>
    <row r="78" spans="1:9" x14ac:dyDescent="0.35">
      <c r="A78" s="273">
        <v>74</v>
      </c>
      <c r="B78" s="274"/>
      <c r="C78" s="274"/>
      <c r="D78" s="274"/>
      <c r="E78" s="275"/>
      <c r="F78" s="274"/>
      <c r="G78" s="276">
        <v>1</v>
      </c>
      <c r="H78" s="276">
        <v>0</v>
      </c>
      <c r="I78" s="267" t="s">
        <v>211</v>
      </c>
    </row>
    <row r="79" spans="1:9" x14ac:dyDescent="0.35">
      <c r="A79" s="273">
        <v>75</v>
      </c>
      <c r="B79" s="274"/>
      <c r="C79" s="274"/>
      <c r="D79" s="274"/>
      <c r="E79" s="275"/>
      <c r="F79" s="274"/>
      <c r="G79" s="276">
        <v>1</v>
      </c>
      <c r="H79" s="276">
        <v>0</v>
      </c>
      <c r="I79" s="267" t="s">
        <v>211</v>
      </c>
    </row>
    <row r="80" spans="1:9" x14ac:dyDescent="0.35">
      <c r="A80" s="273">
        <v>76</v>
      </c>
      <c r="B80" s="274"/>
      <c r="C80" s="274"/>
      <c r="D80" s="274"/>
      <c r="E80" s="275"/>
      <c r="F80" s="274"/>
      <c r="G80" s="276">
        <v>1</v>
      </c>
      <c r="H80" s="276">
        <v>0</v>
      </c>
      <c r="I80" s="267" t="s">
        <v>211</v>
      </c>
    </row>
    <row r="81" spans="1:9" x14ac:dyDescent="0.35">
      <c r="A81" s="273">
        <v>77</v>
      </c>
      <c r="B81" s="274"/>
      <c r="C81" s="274"/>
      <c r="D81" s="274"/>
      <c r="E81" s="275"/>
      <c r="F81" s="274"/>
      <c r="G81" s="276">
        <v>1</v>
      </c>
      <c r="H81" s="276">
        <v>0</v>
      </c>
      <c r="I81" s="267" t="s">
        <v>211</v>
      </c>
    </row>
    <row r="82" spans="1:9" x14ac:dyDescent="0.35">
      <c r="A82" s="273">
        <v>78</v>
      </c>
      <c r="B82" s="274"/>
      <c r="C82" s="274"/>
      <c r="D82" s="274"/>
      <c r="E82" s="275"/>
      <c r="F82" s="274"/>
      <c r="G82" s="276">
        <v>1</v>
      </c>
      <c r="H82" s="276">
        <v>0</v>
      </c>
      <c r="I82" s="267" t="s">
        <v>211</v>
      </c>
    </row>
    <row r="83" spans="1:9" x14ac:dyDescent="0.35">
      <c r="A83" s="273">
        <v>79</v>
      </c>
      <c r="B83" s="274"/>
      <c r="C83" s="274"/>
      <c r="D83" s="274"/>
      <c r="E83" s="275"/>
      <c r="F83" s="274"/>
      <c r="G83" s="276">
        <v>1</v>
      </c>
      <c r="H83" s="276">
        <v>0</v>
      </c>
      <c r="I83" s="267" t="s">
        <v>211</v>
      </c>
    </row>
    <row r="84" spans="1:9" x14ac:dyDescent="0.35">
      <c r="A84" s="273">
        <v>80</v>
      </c>
      <c r="B84" s="274"/>
      <c r="C84" s="274"/>
      <c r="D84" s="274"/>
      <c r="E84" s="275"/>
      <c r="F84" s="274"/>
      <c r="G84" s="276">
        <v>1</v>
      </c>
      <c r="H84" s="276">
        <v>0</v>
      </c>
      <c r="I84" s="267" t="s">
        <v>211</v>
      </c>
    </row>
    <row r="85" spans="1:9" x14ac:dyDescent="0.35">
      <c r="A85" s="273">
        <v>81</v>
      </c>
      <c r="B85" s="274"/>
      <c r="C85" s="274"/>
      <c r="D85" s="274"/>
      <c r="E85" s="275"/>
      <c r="F85" s="274"/>
      <c r="G85" s="276">
        <v>1</v>
      </c>
      <c r="H85" s="276">
        <v>0</v>
      </c>
      <c r="I85" s="267" t="s">
        <v>211</v>
      </c>
    </row>
    <row r="86" spans="1:9" x14ac:dyDescent="0.35">
      <c r="A86" s="273">
        <v>82</v>
      </c>
      <c r="B86" s="274"/>
      <c r="C86" s="274"/>
      <c r="D86" s="274"/>
      <c r="E86" s="275"/>
      <c r="F86" s="274"/>
      <c r="G86" s="276">
        <v>1</v>
      </c>
      <c r="H86" s="276">
        <v>0</v>
      </c>
      <c r="I86" s="267" t="s">
        <v>211</v>
      </c>
    </row>
    <row r="87" spans="1:9" x14ac:dyDescent="0.35">
      <c r="A87" s="273">
        <v>83</v>
      </c>
      <c r="B87" s="274"/>
      <c r="C87" s="274"/>
      <c r="D87" s="274"/>
      <c r="E87" s="275"/>
      <c r="F87" s="274"/>
      <c r="G87" s="276">
        <v>1</v>
      </c>
      <c r="H87" s="276">
        <v>0</v>
      </c>
      <c r="I87" s="267" t="s">
        <v>211</v>
      </c>
    </row>
    <row r="88" spans="1:9" x14ac:dyDescent="0.35">
      <c r="A88" s="273">
        <v>84</v>
      </c>
      <c r="B88" s="274"/>
      <c r="C88" s="274"/>
      <c r="D88" s="274"/>
      <c r="E88" s="275"/>
      <c r="F88" s="274"/>
      <c r="G88" s="276">
        <v>1</v>
      </c>
      <c r="H88" s="276">
        <v>0</v>
      </c>
      <c r="I88" s="267" t="s">
        <v>211</v>
      </c>
    </row>
    <row r="89" spans="1:9" x14ac:dyDescent="0.35">
      <c r="A89" s="273">
        <v>85</v>
      </c>
      <c r="B89" s="274"/>
      <c r="C89" s="274"/>
      <c r="D89" s="274"/>
      <c r="E89" s="275"/>
      <c r="F89" s="274"/>
      <c r="G89" s="276">
        <v>1</v>
      </c>
      <c r="H89" s="276">
        <v>0</v>
      </c>
      <c r="I89" s="267" t="s">
        <v>211</v>
      </c>
    </row>
    <row r="90" spans="1:9" x14ac:dyDescent="0.35">
      <c r="A90" s="273">
        <v>86</v>
      </c>
      <c r="B90" s="274"/>
      <c r="C90" s="274"/>
      <c r="D90" s="274"/>
      <c r="E90" s="275"/>
      <c r="F90" s="274"/>
      <c r="G90" s="276">
        <v>1</v>
      </c>
      <c r="H90" s="276">
        <v>0</v>
      </c>
      <c r="I90" s="267" t="s">
        <v>211</v>
      </c>
    </row>
    <row r="91" spans="1:9" x14ac:dyDescent="0.35">
      <c r="A91" s="273">
        <v>87</v>
      </c>
      <c r="B91" s="274"/>
      <c r="C91" s="274"/>
      <c r="D91" s="274"/>
      <c r="E91" s="275"/>
      <c r="F91" s="274"/>
      <c r="G91" s="276">
        <v>1</v>
      </c>
      <c r="H91" s="276">
        <v>0</v>
      </c>
      <c r="I91" s="267" t="s">
        <v>211</v>
      </c>
    </row>
    <row r="92" spans="1:9" x14ac:dyDescent="0.35">
      <c r="A92" s="273">
        <v>88</v>
      </c>
      <c r="B92" s="274"/>
      <c r="C92" s="274"/>
      <c r="D92" s="274"/>
      <c r="E92" s="275"/>
      <c r="F92" s="274"/>
      <c r="G92" s="276">
        <v>1</v>
      </c>
      <c r="H92" s="276">
        <v>0</v>
      </c>
      <c r="I92" s="267" t="s">
        <v>211</v>
      </c>
    </row>
    <row r="93" spans="1:9" x14ac:dyDescent="0.35">
      <c r="A93" s="273">
        <v>89</v>
      </c>
      <c r="B93" s="274"/>
      <c r="C93" s="274"/>
      <c r="D93" s="274"/>
      <c r="E93" s="275"/>
      <c r="F93" s="274"/>
      <c r="G93" s="276">
        <v>1</v>
      </c>
      <c r="H93" s="276">
        <v>0</v>
      </c>
      <c r="I93" s="267" t="s">
        <v>211</v>
      </c>
    </row>
    <row r="94" spans="1:9" x14ac:dyDescent="0.35">
      <c r="A94" s="273">
        <v>90</v>
      </c>
      <c r="B94" s="274"/>
      <c r="C94" s="274"/>
      <c r="D94" s="274"/>
      <c r="E94" s="275"/>
      <c r="F94" s="274"/>
      <c r="G94" s="276">
        <v>1</v>
      </c>
      <c r="H94" s="276">
        <v>0</v>
      </c>
      <c r="I94" s="267" t="s">
        <v>211</v>
      </c>
    </row>
    <row r="95" spans="1:9" x14ac:dyDescent="0.35">
      <c r="A95" s="273">
        <v>91</v>
      </c>
      <c r="B95" s="274"/>
      <c r="C95" s="274"/>
      <c r="D95" s="274"/>
      <c r="E95" s="275"/>
      <c r="F95" s="274"/>
      <c r="G95" s="276">
        <v>1</v>
      </c>
      <c r="H95" s="276">
        <v>0</v>
      </c>
      <c r="I95" s="267" t="s">
        <v>211</v>
      </c>
    </row>
    <row r="96" spans="1:9" x14ac:dyDescent="0.35">
      <c r="A96" s="273">
        <v>92</v>
      </c>
      <c r="B96" s="274"/>
      <c r="C96" s="274"/>
      <c r="D96" s="274"/>
      <c r="E96" s="275"/>
      <c r="F96" s="274"/>
      <c r="G96" s="276">
        <v>1</v>
      </c>
      <c r="H96" s="276">
        <v>0</v>
      </c>
      <c r="I96" s="267" t="s">
        <v>211</v>
      </c>
    </row>
    <row r="97" spans="1:9" x14ac:dyDescent="0.35">
      <c r="A97" s="273">
        <v>93</v>
      </c>
      <c r="B97" s="274"/>
      <c r="C97" s="274"/>
      <c r="D97" s="274"/>
      <c r="E97" s="275"/>
      <c r="F97" s="274"/>
      <c r="G97" s="276">
        <v>1</v>
      </c>
      <c r="H97" s="276">
        <v>0</v>
      </c>
      <c r="I97" s="267" t="s">
        <v>211</v>
      </c>
    </row>
    <row r="98" spans="1:9" x14ac:dyDescent="0.35">
      <c r="A98" s="273">
        <v>94</v>
      </c>
      <c r="B98" s="274"/>
      <c r="C98" s="274"/>
      <c r="D98" s="274"/>
      <c r="E98" s="275"/>
      <c r="F98" s="274"/>
      <c r="G98" s="276">
        <v>1</v>
      </c>
      <c r="H98" s="276">
        <v>0</v>
      </c>
      <c r="I98" s="267" t="s">
        <v>211</v>
      </c>
    </row>
    <row r="99" spans="1:9" x14ac:dyDescent="0.35">
      <c r="A99" s="273">
        <v>95</v>
      </c>
      <c r="B99" s="274"/>
      <c r="C99" s="274"/>
      <c r="D99" s="274"/>
      <c r="E99" s="275"/>
      <c r="F99" s="274"/>
      <c r="G99" s="276">
        <v>1</v>
      </c>
      <c r="H99" s="276">
        <v>0</v>
      </c>
      <c r="I99" s="267" t="s">
        <v>211</v>
      </c>
    </row>
    <row r="100" spans="1:9" x14ac:dyDescent="0.35">
      <c r="A100" s="273">
        <v>96</v>
      </c>
      <c r="B100" s="274"/>
      <c r="C100" s="274"/>
      <c r="D100" s="274"/>
      <c r="E100" s="275"/>
      <c r="F100" s="274"/>
      <c r="G100" s="276">
        <v>1</v>
      </c>
      <c r="H100" s="276">
        <v>0</v>
      </c>
      <c r="I100" s="267" t="s">
        <v>211</v>
      </c>
    </row>
    <row r="101" spans="1:9" x14ac:dyDescent="0.35">
      <c r="A101" s="273">
        <v>97</v>
      </c>
      <c r="B101" s="274"/>
      <c r="C101" s="274"/>
      <c r="D101" s="274"/>
      <c r="E101" s="275"/>
      <c r="F101" s="274"/>
      <c r="G101" s="276">
        <v>1</v>
      </c>
      <c r="H101" s="276">
        <v>0</v>
      </c>
      <c r="I101" s="267" t="s">
        <v>211</v>
      </c>
    </row>
    <row r="102" spans="1:9" x14ac:dyDescent="0.35">
      <c r="A102" s="273">
        <v>98</v>
      </c>
      <c r="B102" s="274"/>
      <c r="C102" s="274"/>
      <c r="D102" s="274"/>
      <c r="E102" s="275"/>
      <c r="F102" s="274"/>
      <c r="G102" s="276">
        <v>1</v>
      </c>
      <c r="H102" s="276">
        <v>0</v>
      </c>
      <c r="I102" s="267" t="s">
        <v>211</v>
      </c>
    </row>
    <row r="103" spans="1:9" x14ac:dyDescent="0.35">
      <c r="A103" s="273">
        <v>99</v>
      </c>
      <c r="B103" s="274"/>
      <c r="C103" s="274"/>
      <c r="D103" s="274"/>
      <c r="E103" s="275"/>
      <c r="F103" s="274"/>
      <c r="G103" s="276">
        <v>1</v>
      </c>
      <c r="H103" s="276">
        <v>0</v>
      </c>
      <c r="I103" s="267" t="s">
        <v>211</v>
      </c>
    </row>
    <row r="104" spans="1:9" x14ac:dyDescent="0.35">
      <c r="A104" s="273">
        <v>100</v>
      </c>
      <c r="B104" s="274"/>
      <c r="C104" s="274"/>
      <c r="D104" s="274"/>
      <c r="E104" s="275"/>
      <c r="F104" s="274"/>
      <c r="G104" s="276">
        <v>1</v>
      </c>
      <c r="H104" s="276">
        <v>0</v>
      </c>
      <c r="I104" s="267" t="s">
        <v>211</v>
      </c>
    </row>
    <row r="105" spans="1:9" x14ac:dyDescent="0.35">
      <c r="A105" s="273">
        <v>101</v>
      </c>
      <c r="B105" s="274"/>
      <c r="C105" s="274"/>
      <c r="D105" s="274"/>
      <c r="E105" s="275"/>
      <c r="F105" s="274"/>
      <c r="G105" s="276">
        <v>1</v>
      </c>
      <c r="H105" s="276">
        <v>0</v>
      </c>
      <c r="I105" s="267" t="s">
        <v>211</v>
      </c>
    </row>
    <row r="106" spans="1:9" x14ac:dyDescent="0.35">
      <c r="A106" s="273">
        <v>102</v>
      </c>
      <c r="B106" s="274"/>
      <c r="C106" s="274"/>
      <c r="D106" s="274"/>
      <c r="E106" s="275"/>
      <c r="F106" s="274"/>
      <c r="G106" s="276">
        <v>1</v>
      </c>
      <c r="H106" s="276">
        <v>0</v>
      </c>
      <c r="I106" s="267" t="s">
        <v>211</v>
      </c>
    </row>
    <row r="107" spans="1:9" x14ac:dyDescent="0.35">
      <c r="A107" s="273">
        <v>103</v>
      </c>
      <c r="B107" s="274"/>
      <c r="C107" s="274"/>
      <c r="D107" s="274"/>
      <c r="E107" s="275"/>
      <c r="F107" s="274"/>
      <c r="G107" s="276">
        <v>1</v>
      </c>
      <c r="H107" s="276">
        <v>0</v>
      </c>
      <c r="I107" s="267" t="s">
        <v>211</v>
      </c>
    </row>
    <row r="108" spans="1:9" x14ac:dyDescent="0.35">
      <c r="A108" s="273">
        <v>104</v>
      </c>
      <c r="B108" s="274"/>
      <c r="C108" s="274"/>
      <c r="D108" s="274"/>
      <c r="E108" s="275"/>
      <c r="F108" s="274"/>
      <c r="G108" s="276">
        <v>1</v>
      </c>
      <c r="H108" s="276">
        <v>0</v>
      </c>
      <c r="I108" s="267" t="s">
        <v>211</v>
      </c>
    </row>
    <row r="109" spans="1:9" x14ac:dyDescent="0.35">
      <c r="A109" s="273">
        <v>105</v>
      </c>
      <c r="B109" s="274"/>
      <c r="C109" s="274"/>
      <c r="D109" s="274"/>
      <c r="E109" s="275"/>
      <c r="F109" s="274"/>
      <c r="G109" s="276">
        <v>1</v>
      </c>
      <c r="H109" s="276">
        <v>0</v>
      </c>
      <c r="I109" s="267" t="s">
        <v>211</v>
      </c>
    </row>
    <row r="110" spans="1:9" x14ac:dyDescent="0.35">
      <c r="A110" s="273">
        <v>106</v>
      </c>
      <c r="B110" s="274"/>
      <c r="C110" s="274"/>
      <c r="D110" s="274"/>
      <c r="E110" s="275"/>
      <c r="F110" s="274"/>
      <c r="G110" s="276">
        <v>1</v>
      </c>
      <c r="H110" s="276">
        <v>0</v>
      </c>
      <c r="I110" s="267" t="s">
        <v>211</v>
      </c>
    </row>
    <row r="111" spans="1:9" x14ac:dyDescent="0.35">
      <c r="A111" s="273">
        <v>107</v>
      </c>
      <c r="B111" s="274"/>
      <c r="C111" s="274"/>
      <c r="D111" s="274"/>
      <c r="E111" s="275"/>
      <c r="F111" s="274"/>
      <c r="G111" s="276">
        <v>1</v>
      </c>
      <c r="H111" s="276">
        <v>0</v>
      </c>
      <c r="I111" s="267" t="s">
        <v>211</v>
      </c>
    </row>
    <row r="112" spans="1:9" x14ac:dyDescent="0.35">
      <c r="A112" s="273">
        <v>108</v>
      </c>
      <c r="B112" s="274"/>
      <c r="C112" s="274"/>
      <c r="D112" s="274"/>
      <c r="E112" s="275"/>
      <c r="F112" s="274"/>
      <c r="G112" s="276">
        <v>1</v>
      </c>
      <c r="H112" s="276">
        <v>0</v>
      </c>
      <c r="I112" s="267" t="s">
        <v>211</v>
      </c>
    </row>
    <row r="113" spans="1:9" x14ac:dyDescent="0.35">
      <c r="A113" s="273">
        <v>109</v>
      </c>
      <c r="B113" s="274"/>
      <c r="C113" s="274"/>
      <c r="D113" s="274"/>
      <c r="E113" s="275"/>
      <c r="F113" s="274"/>
      <c r="G113" s="276">
        <v>1</v>
      </c>
      <c r="H113" s="276">
        <v>0</v>
      </c>
      <c r="I113" s="267" t="s">
        <v>211</v>
      </c>
    </row>
    <row r="114" spans="1:9" x14ac:dyDescent="0.35">
      <c r="A114" s="273">
        <v>110</v>
      </c>
      <c r="B114" s="274"/>
      <c r="C114" s="274"/>
      <c r="D114" s="274"/>
      <c r="E114" s="275"/>
      <c r="F114" s="274"/>
      <c r="G114" s="276">
        <v>1</v>
      </c>
      <c r="H114" s="276">
        <v>0</v>
      </c>
      <c r="I114" s="267" t="s">
        <v>211</v>
      </c>
    </row>
    <row r="115" spans="1:9" x14ac:dyDescent="0.35">
      <c r="A115" s="273">
        <v>111</v>
      </c>
      <c r="B115" s="274"/>
      <c r="C115" s="274"/>
      <c r="D115" s="274"/>
      <c r="E115" s="275"/>
      <c r="F115" s="274"/>
      <c r="G115" s="276">
        <v>1</v>
      </c>
      <c r="H115" s="276">
        <v>0</v>
      </c>
      <c r="I115" s="267" t="s">
        <v>211</v>
      </c>
    </row>
    <row r="116" spans="1:9" x14ac:dyDescent="0.35">
      <c r="A116" s="273">
        <v>112</v>
      </c>
      <c r="B116" s="274"/>
      <c r="C116" s="274"/>
      <c r="D116" s="274"/>
      <c r="E116" s="275"/>
      <c r="F116" s="274"/>
      <c r="G116" s="276">
        <v>1</v>
      </c>
      <c r="H116" s="276">
        <v>0</v>
      </c>
      <c r="I116" s="267" t="s">
        <v>211</v>
      </c>
    </row>
    <row r="117" spans="1:9" x14ac:dyDescent="0.35">
      <c r="A117" s="273">
        <v>113</v>
      </c>
      <c r="B117" s="274"/>
      <c r="C117" s="274"/>
      <c r="D117" s="274"/>
      <c r="E117" s="275"/>
      <c r="F117" s="274"/>
      <c r="G117" s="276">
        <v>1</v>
      </c>
      <c r="H117" s="276">
        <v>0</v>
      </c>
      <c r="I117" s="267" t="s">
        <v>211</v>
      </c>
    </row>
    <row r="118" spans="1:9" x14ac:dyDescent="0.35">
      <c r="A118" s="273">
        <v>114</v>
      </c>
      <c r="B118" s="274"/>
      <c r="C118" s="274"/>
      <c r="D118" s="274"/>
      <c r="E118" s="275"/>
      <c r="F118" s="274"/>
      <c r="G118" s="276">
        <v>1</v>
      </c>
      <c r="H118" s="276">
        <v>0</v>
      </c>
      <c r="I118" s="267" t="s">
        <v>211</v>
      </c>
    </row>
    <row r="119" spans="1:9" x14ac:dyDescent="0.35">
      <c r="A119" s="273">
        <v>115</v>
      </c>
      <c r="B119" s="274"/>
      <c r="C119" s="274"/>
      <c r="D119" s="274"/>
      <c r="E119" s="275"/>
      <c r="F119" s="274"/>
      <c r="G119" s="276">
        <v>1</v>
      </c>
      <c r="H119" s="276">
        <v>0</v>
      </c>
      <c r="I119" s="267" t="s">
        <v>211</v>
      </c>
    </row>
    <row r="120" spans="1:9" x14ac:dyDescent="0.35">
      <c r="A120" s="273">
        <v>116</v>
      </c>
      <c r="B120" s="274"/>
      <c r="C120" s="274"/>
      <c r="D120" s="274"/>
      <c r="E120" s="275"/>
      <c r="F120" s="274"/>
      <c r="G120" s="276">
        <v>1</v>
      </c>
      <c r="H120" s="276">
        <v>0</v>
      </c>
      <c r="I120" s="267" t="s">
        <v>211</v>
      </c>
    </row>
    <row r="121" spans="1:9" x14ac:dyDescent="0.35">
      <c r="A121" s="273">
        <v>117</v>
      </c>
      <c r="B121" s="274"/>
      <c r="C121" s="274"/>
      <c r="D121" s="274"/>
      <c r="E121" s="275"/>
      <c r="F121" s="274"/>
      <c r="G121" s="276">
        <v>1</v>
      </c>
      <c r="H121" s="276">
        <v>0</v>
      </c>
      <c r="I121" s="267" t="s">
        <v>211</v>
      </c>
    </row>
    <row r="122" spans="1:9" x14ac:dyDescent="0.35">
      <c r="A122" s="273">
        <v>118</v>
      </c>
      <c r="B122" s="274"/>
      <c r="C122" s="274"/>
      <c r="D122" s="274"/>
      <c r="E122" s="275"/>
      <c r="F122" s="274"/>
      <c r="G122" s="276">
        <v>1</v>
      </c>
      <c r="H122" s="276">
        <v>0</v>
      </c>
      <c r="I122" s="267" t="s">
        <v>211</v>
      </c>
    </row>
    <row r="123" spans="1:9" x14ac:dyDescent="0.35">
      <c r="A123" s="273">
        <v>119</v>
      </c>
      <c r="B123" s="274"/>
      <c r="C123" s="274"/>
      <c r="D123" s="274"/>
      <c r="E123" s="275"/>
      <c r="F123" s="274"/>
      <c r="G123" s="276">
        <v>1</v>
      </c>
      <c r="H123" s="276">
        <v>0</v>
      </c>
      <c r="I123" s="267" t="s">
        <v>211</v>
      </c>
    </row>
    <row r="124" spans="1:9" x14ac:dyDescent="0.35">
      <c r="A124" s="273">
        <v>120</v>
      </c>
      <c r="B124" s="274"/>
      <c r="C124" s="274"/>
      <c r="D124" s="274"/>
      <c r="E124" s="275"/>
      <c r="F124" s="274"/>
      <c r="G124" s="276">
        <v>1</v>
      </c>
      <c r="H124" s="276">
        <v>0</v>
      </c>
      <c r="I124" s="267" t="s">
        <v>211</v>
      </c>
    </row>
    <row r="125" spans="1:9" x14ac:dyDescent="0.35">
      <c r="A125" s="273">
        <v>121</v>
      </c>
      <c r="B125" s="274"/>
      <c r="C125" s="274"/>
      <c r="D125" s="274"/>
      <c r="E125" s="275"/>
      <c r="F125" s="274"/>
      <c r="G125" s="276">
        <v>1</v>
      </c>
      <c r="H125" s="276">
        <v>0</v>
      </c>
      <c r="I125" s="267" t="s">
        <v>211</v>
      </c>
    </row>
    <row r="126" spans="1:9" x14ac:dyDescent="0.35">
      <c r="A126" s="273">
        <v>122</v>
      </c>
      <c r="B126" s="274"/>
      <c r="C126" s="274"/>
      <c r="D126" s="274"/>
      <c r="E126" s="275"/>
      <c r="F126" s="274"/>
      <c r="G126" s="276">
        <v>1</v>
      </c>
      <c r="H126" s="276">
        <v>0</v>
      </c>
      <c r="I126" s="267" t="s">
        <v>211</v>
      </c>
    </row>
    <row r="127" spans="1:9" x14ac:dyDescent="0.35">
      <c r="A127" s="273">
        <v>123</v>
      </c>
      <c r="B127" s="274"/>
      <c r="C127" s="274"/>
      <c r="D127" s="274"/>
      <c r="E127" s="275"/>
      <c r="F127" s="274"/>
      <c r="G127" s="276">
        <v>1</v>
      </c>
      <c r="H127" s="276">
        <v>0</v>
      </c>
      <c r="I127" s="267" t="s">
        <v>211</v>
      </c>
    </row>
    <row r="128" spans="1:9" x14ac:dyDescent="0.35">
      <c r="A128" s="273">
        <v>124</v>
      </c>
      <c r="B128" s="274"/>
      <c r="C128" s="274"/>
      <c r="D128" s="274"/>
      <c r="E128" s="275"/>
      <c r="F128" s="274"/>
      <c r="G128" s="276">
        <v>1</v>
      </c>
      <c r="H128" s="276">
        <v>0</v>
      </c>
      <c r="I128" s="267" t="s">
        <v>211</v>
      </c>
    </row>
    <row r="129" spans="1:9" x14ac:dyDescent="0.35">
      <c r="A129" s="273">
        <v>125</v>
      </c>
      <c r="B129" s="274"/>
      <c r="C129" s="274"/>
      <c r="D129" s="274"/>
      <c r="E129" s="275"/>
      <c r="F129" s="274"/>
      <c r="G129" s="276">
        <v>1</v>
      </c>
      <c r="H129" s="276">
        <v>0</v>
      </c>
      <c r="I129" s="267" t="s">
        <v>211</v>
      </c>
    </row>
    <row r="130" spans="1:9" x14ac:dyDescent="0.35">
      <c r="A130" s="273">
        <v>126</v>
      </c>
      <c r="B130" s="274"/>
      <c r="C130" s="274"/>
      <c r="D130" s="274"/>
      <c r="E130" s="275"/>
      <c r="F130" s="274"/>
      <c r="G130" s="276">
        <v>1</v>
      </c>
      <c r="H130" s="276">
        <v>0</v>
      </c>
      <c r="I130" s="267" t="s">
        <v>211</v>
      </c>
    </row>
    <row r="131" spans="1:9" x14ac:dyDescent="0.35">
      <c r="A131" s="273">
        <v>127</v>
      </c>
      <c r="B131" s="274"/>
      <c r="C131" s="274"/>
      <c r="D131" s="274"/>
      <c r="E131" s="275"/>
      <c r="F131" s="274"/>
      <c r="G131" s="276">
        <v>1</v>
      </c>
      <c r="H131" s="276">
        <v>0</v>
      </c>
      <c r="I131" s="267" t="s">
        <v>211</v>
      </c>
    </row>
    <row r="132" spans="1:9" x14ac:dyDescent="0.35">
      <c r="A132" s="273">
        <v>128</v>
      </c>
      <c r="B132" s="274"/>
      <c r="C132" s="274"/>
      <c r="D132" s="274"/>
      <c r="E132" s="275"/>
      <c r="F132" s="274"/>
      <c r="G132" s="276">
        <v>1</v>
      </c>
      <c r="H132" s="276">
        <v>0</v>
      </c>
      <c r="I132" s="267" t="s">
        <v>211</v>
      </c>
    </row>
    <row r="133" spans="1:9" x14ac:dyDescent="0.35">
      <c r="A133" s="273">
        <v>129</v>
      </c>
      <c r="B133" s="274"/>
      <c r="C133" s="274"/>
      <c r="D133" s="274"/>
      <c r="E133" s="275"/>
      <c r="F133" s="274"/>
      <c r="G133" s="276">
        <v>1</v>
      </c>
      <c r="H133" s="276">
        <v>0</v>
      </c>
      <c r="I133" s="267" t="s">
        <v>211</v>
      </c>
    </row>
    <row r="134" spans="1:9" x14ac:dyDescent="0.35">
      <c r="A134" s="273">
        <v>130</v>
      </c>
      <c r="B134" s="274"/>
      <c r="C134" s="274"/>
      <c r="D134" s="274"/>
      <c r="E134" s="275"/>
      <c r="F134" s="274"/>
      <c r="G134" s="276">
        <v>1</v>
      </c>
      <c r="H134" s="276">
        <v>0</v>
      </c>
      <c r="I134" s="267" t="s">
        <v>211</v>
      </c>
    </row>
    <row r="135" spans="1:9" x14ac:dyDescent="0.35">
      <c r="A135" s="273">
        <v>131</v>
      </c>
      <c r="B135" s="274"/>
      <c r="C135" s="274"/>
      <c r="D135" s="274"/>
      <c r="E135" s="275"/>
      <c r="F135" s="274"/>
      <c r="G135" s="276">
        <v>1</v>
      </c>
      <c r="H135" s="276">
        <v>0</v>
      </c>
      <c r="I135" s="267" t="s">
        <v>211</v>
      </c>
    </row>
    <row r="136" spans="1:9" x14ac:dyDescent="0.35">
      <c r="A136" s="273">
        <v>132</v>
      </c>
      <c r="B136" s="274"/>
      <c r="C136" s="274"/>
      <c r="D136" s="274"/>
      <c r="E136" s="275"/>
      <c r="F136" s="274"/>
      <c r="G136" s="276">
        <v>1</v>
      </c>
      <c r="H136" s="276">
        <v>0</v>
      </c>
      <c r="I136" s="267" t="s">
        <v>211</v>
      </c>
    </row>
    <row r="137" spans="1:9" x14ac:dyDescent="0.35">
      <c r="A137" s="273">
        <v>133</v>
      </c>
      <c r="B137" s="274"/>
      <c r="C137" s="274"/>
      <c r="D137" s="274"/>
      <c r="E137" s="275"/>
      <c r="F137" s="274"/>
      <c r="G137" s="276">
        <v>1</v>
      </c>
      <c r="H137" s="276">
        <v>0</v>
      </c>
      <c r="I137" s="267" t="s">
        <v>211</v>
      </c>
    </row>
    <row r="138" spans="1:9" x14ac:dyDescent="0.35">
      <c r="A138" s="273">
        <v>134</v>
      </c>
      <c r="B138" s="274"/>
      <c r="C138" s="274"/>
      <c r="D138" s="274"/>
      <c r="E138" s="275"/>
      <c r="F138" s="274"/>
      <c r="G138" s="276">
        <v>1</v>
      </c>
      <c r="H138" s="276">
        <v>0</v>
      </c>
      <c r="I138" s="267" t="s">
        <v>211</v>
      </c>
    </row>
    <row r="139" spans="1:9" x14ac:dyDescent="0.35">
      <c r="A139" s="273">
        <v>135</v>
      </c>
      <c r="B139" s="274"/>
      <c r="C139" s="274"/>
      <c r="D139" s="274"/>
      <c r="E139" s="275"/>
      <c r="F139" s="274"/>
      <c r="G139" s="276">
        <v>1</v>
      </c>
      <c r="H139" s="276">
        <v>0</v>
      </c>
      <c r="I139" s="267" t="s">
        <v>211</v>
      </c>
    </row>
    <row r="140" spans="1:9" x14ac:dyDescent="0.35">
      <c r="A140" s="273">
        <v>136</v>
      </c>
      <c r="B140" s="274"/>
      <c r="C140" s="274"/>
      <c r="D140" s="274"/>
      <c r="E140" s="275"/>
      <c r="F140" s="274"/>
      <c r="G140" s="276">
        <v>1</v>
      </c>
      <c r="H140" s="276">
        <v>0</v>
      </c>
      <c r="I140" s="267" t="s">
        <v>211</v>
      </c>
    </row>
    <row r="141" spans="1:9" x14ac:dyDescent="0.35">
      <c r="A141" s="273">
        <v>137</v>
      </c>
      <c r="B141" s="274"/>
      <c r="C141" s="274"/>
      <c r="D141" s="274"/>
      <c r="E141" s="275"/>
      <c r="F141" s="274"/>
      <c r="G141" s="276">
        <v>1</v>
      </c>
      <c r="H141" s="276">
        <v>0</v>
      </c>
      <c r="I141" s="267" t="s">
        <v>211</v>
      </c>
    </row>
    <row r="142" spans="1:9" x14ac:dyDescent="0.35">
      <c r="A142" s="273">
        <v>138</v>
      </c>
      <c r="B142" s="274"/>
      <c r="C142" s="274"/>
      <c r="D142" s="274"/>
      <c r="E142" s="275"/>
      <c r="F142" s="274"/>
      <c r="G142" s="276">
        <v>1</v>
      </c>
      <c r="H142" s="276">
        <v>0</v>
      </c>
      <c r="I142" s="267" t="s">
        <v>211</v>
      </c>
    </row>
    <row r="143" spans="1:9" x14ac:dyDescent="0.35">
      <c r="A143" s="273">
        <v>139</v>
      </c>
      <c r="B143" s="274"/>
      <c r="C143" s="274"/>
      <c r="D143" s="274"/>
      <c r="E143" s="275"/>
      <c r="F143" s="274"/>
      <c r="G143" s="276">
        <v>1</v>
      </c>
      <c r="H143" s="276">
        <v>0</v>
      </c>
      <c r="I143" s="267" t="s">
        <v>211</v>
      </c>
    </row>
    <row r="144" spans="1:9" x14ac:dyDescent="0.35">
      <c r="A144" s="273">
        <v>140</v>
      </c>
      <c r="B144" s="274"/>
      <c r="C144" s="274"/>
      <c r="D144" s="274"/>
      <c r="E144" s="275"/>
      <c r="F144" s="274"/>
      <c r="G144" s="276">
        <v>1</v>
      </c>
      <c r="H144" s="276">
        <v>0</v>
      </c>
      <c r="I144" s="267" t="s">
        <v>211</v>
      </c>
    </row>
    <row r="145" spans="1:9" x14ac:dyDescent="0.35">
      <c r="A145" s="273">
        <v>141</v>
      </c>
      <c r="B145" s="274"/>
      <c r="C145" s="274"/>
      <c r="D145" s="274"/>
      <c r="E145" s="275"/>
      <c r="F145" s="274"/>
      <c r="G145" s="276">
        <v>1</v>
      </c>
      <c r="H145" s="276">
        <v>0</v>
      </c>
      <c r="I145" s="267" t="s">
        <v>211</v>
      </c>
    </row>
    <row r="146" spans="1:9" x14ac:dyDescent="0.35">
      <c r="A146" s="273">
        <v>142</v>
      </c>
      <c r="B146" s="274"/>
      <c r="C146" s="274"/>
      <c r="D146" s="274"/>
      <c r="E146" s="275"/>
      <c r="F146" s="274"/>
      <c r="G146" s="276">
        <v>1</v>
      </c>
      <c r="H146" s="276">
        <v>0</v>
      </c>
      <c r="I146" s="267" t="s">
        <v>211</v>
      </c>
    </row>
    <row r="147" spans="1:9" x14ac:dyDescent="0.35">
      <c r="A147" s="273">
        <v>143</v>
      </c>
      <c r="B147" s="274"/>
      <c r="C147" s="274"/>
      <c r="D147" s="274"/>
      <c r="E147" s="275"/>
      <c r="F147" s="274"/>
      <c r="G147" s="276">
        <v>1</v>
      </c>
      <c r="H147" s="276">
        <v>0</v>
      </c>
      <c r="I147" s="267" t="s">
        <v>211</v>
      </c>
    </row>
    <row r="148" spans="1:9" x14ac:dyDescent="0.35">
      <c r="A148" s="273">
        <v>144</v>
      </c>
      <c r="B148" s="274"/>
      <c r="C148" s="274"/>
      <c r="D148" s="274"/>
      <c r="E148" s="275"/>
      <c r="F148" s="274"/>
      <c r="G148" s="276">
        <v>1</v>
      </c>
      <c r="H148" s="276">
        <v>0</v>
      </c>
      <c r="I148" s="267" t="s">
        <v>211</v>
      </c>
    </row>
    <row r="149" spans="1:9" x14ac:dyDescent="0.35">
      <c r="A149" s="273">
        <v>145</v>
      </c>
      <c r="B149" s="274"/>
      <c r="C149" s="274"/>
      <c r="D149" s="274"/>
      <c r="E149" s="275"/>
      <c r="F149" s="274"/>
      <c r="G149" s="276">
        <v>1</v>
      </c>
      <c r="H149" s="276">
        <v>0</v>
      </c>
      <c r="I149" s="267" t="s">
        <v>211</v>
      </c>
    </row>
    <row r="150" spans="1:9" x14ac:dyDescent="0.35">
      <c r="A150" s="273">
        <v>146</v>
      </c>
      <c r="B150" s="274"/>
      <c r="C150" s="274"/>
      <c r="D150" s="274"/>
      <c r="E150" s="275"/>
      <c r="F150" s="274"/>
      <c r="G150" s="276">
        <v>1</v>
      </c>
      <c r="H150" s="276">
        <v>0</v>
      </c>
      <c r="I150" s="267" t="s">
        <v>211</v>
      </c>
    </row>
    <row r="151" spans="1:9" x14ac:dyDescent="0.35">
      <c r="A151" s="273">
        <v>147</v>
      </c>
      <c r="B151" s="274"/>
      <c r="C151" s="274"/>
      <c r="D151" s="274"/>
      <c r="E151" s="275"/>
      <c r="F151" s="274"/>
      <c r="G151" s="276">
        <v>1</v>
      </c>
      <c r="H151" s="276">
        <v>0</v>
      </c>
      <c r="I151" s="267" t="s">
        <v>211</v>
      </c>
    </row>
    <row r="152" spans="1:9" x14ac:dyDescent="0.35">
      <c r="A152" s="273">
        <v>148</v>
      </c>
      <c r="B152" s="274"/>
      <c r="C152" s="274"/>
      <c r="D152" s="274"/>
      <c r="E152" s="275"/>
      <c r="F152" s="274"/>
      <c r="G152" s="276">
        <v>1</v>
      </c>
      <c r="H152" s="276">
        <v>0</v>
      </c>
      <c r="I152" s="267" t="s">
        <v>211</v>
      </c>
    </row>
    <row r="153" spans="1:9" x14ac:dyDescent="0.35">
      <c r="A153" s="273">
        <v>149</v>
      </c>
      <c r="B153" s="274"/>
      <c r="C153" s="274"/>
      <c r="D153" s="274"/>
      <c r="E153" s="275"/>
      <c r="F153" s="274"/>
      <c r="G153" s="276">
        <v>1</v>
      </c>
      <c r="H153" s="276">
        <v>0</v>
      </c>
      <c r="I153" s="267" t="s">
        <v>211</v>
      </c>
    </row>
    <row r="154" spans="1:9" x14ac:dyDescent="0.35">
      <c r="A154" s="273">
        <v>150</v>
      </c>
      <c r="B154" s="274"/>
      <c r="C154" s="274"/>
      <c r="D154" s="274"/>
      <c r="E154" s="275"/>
      <c r="F154" s="274"/>
      <c r="G154" s="276">
        <v>1</v>
      </c>
      <c r="H154" s="276">
        <v>0</v>
      </c>
      <c r="I154" s="267" t="s">
        <v>211</v>
      </c>
    </row>
    <row r="155" spans="1:9" x14ac:dyDescent="0.35">
      <c r="A155" s="273">
        <v>151</v>
      </c>
      <c r="B155" s="274"/>
      <c r="C155" s="274"/>
      <c r="D155" s="274"/>
      <c r="E155" s="275"/>
      <c r="F155" s="274"/>
      <c r="G155" s="276">
        <v>1</v>
      </c>
      <c r="H155" s="276">
        <v>0</v>
      </c>
      <c r="I155" s="267" t="s">
        <v>211</v>
      </c>
    </row>
    <row r="156" spans="1:9" x14ac:dyDescent="0.35">
      <c r="A156" s="273">
        <v>152</v>
      </c>
      <c r="B156" s="274"/>
      <c r="C156" s="274"/>
      <c r="D156" s="274"/>
      <c r="E156" s="275"/>
      <c r="F156" s="274"/>
      <c r="G156" s="276">
        <v>1</v>
      </c>
      <c r="H156" s="276">
        <v>0</v>
      </c>
      <c r="I156" s="267" t="s">
        <v>211</v>
      </c>
    </row>
    <row r="157" spans="1:9" x14ac:dyDescent="0.35">
      <c r="A157" s="273">
        <v>153</v>
      </c>
      <c r="B157" s="274"/>
      <c r="C157" s="274"/>
      <c r="D157" s="274"/>
      <c r="E157" s="275"/>
      <c r="F157" s="274"/>
      <c r="G157" s="276">
        <v>1</v>
      </c>
      <c r="H157" s="276">
        <v>0</v>
      </c>
      <c r="I157" s="267" t="s">
        <v>211</v>
      </c>
    </row>
    <row r="158" spans="1:9" x14ac:dyDescent="0.35">
      <c r="A158" s="273">
        <v>154</v>
      </c>
      <c r="B158" s="274"/>
      <c r="C158" s="274"/>
      <c r="D158" s="274"/>
      <c r="E158" s="275"/>
      <c r="F158" s="274"/>
      <c r="G158" s="276">
        <v>1</v>
      </c>
      <c r="H158" s="276">
        <v>0</v>
      </c>
      <c r="I158" s="267" t="s">
        <v>211</v>
      </c>
    </row>
    <row r="159" spans="1:9" x14ac:dyDescent="0.35">
      <c r="A159" s="273">
        <v>155</v>
      </c>
      <c r="B159" s="274"/>
      <c r="C159" s="274"/>
      <c r="D159" s="274"/>
      <c r="E159" s="275"/>
      <c r="F159" s="274"/>
      <c r="G159" s="276">
        <v>1</v>
      </c>
      <c r="H159" s="276">
        <v>0</v>
      </c>
      <c r="I159" s="267" t="s">
        <v>211</v>
      </c>
    </row>
    <row r="160" spans="1:9" x14ac:dyDescent="0.35">
      <c r="A160" s="273">
        <v>156</v>
      </c>
      <c r="B160" s="274"/>
      <c r="C160" s="274"/>
      <c r="D160" s="274"/>
      <c r="E160" s="275"/>
      <c r="F160" s="274"/>
      <c r="G160" s="276">
        <v>1</v>
      </c>
      <c r="H160" s="276">
        <v>0</v>
      </c>
      <c r="I160" s="267" t="s">
        <v>211</v>
      </c>
    </row>
    <row r="161" spans="1:9" x14ac:dyDescent="0.35">
      <c r="A161" s="273">
        <v>157</v>
      </c>
      <c r="B161" s="274"/>
      <c r="C161" s="274"/>
      <c r="D161" s="274"/>
      <c r="E161" s="275"/>
      <c r="F161" s="274"/>
      <c r="G161" s="276">
        <v>1</v>
      </c>
      <c r="H161" s="276">
        <v>0</v>
      </c>
      <c r="I161" s="267" t="s">
        <v>211</v>
      </c>
    </row>
    <row r="162" spans="1:9" x14ac:dyDescent="0.35">
      <c r="A162" s="273">
        <v>158</v>
      </c>
      <c r="B162" s="274"/>
      <c r="C162" s="274"/>
      <c r="D162" s="274"/>
      <c r="E162" s="275"/>
      <c r="F162" s="274"/>
      <c r="G162" s="276">
        <v>1</v>
      </c>
      <c r="H162" s="276">
        <v>0</v>
      </c>
      <c r="I162" s="267" t="s">
        <v>211</v>
      </c>
    </row>
    <row r="163" spans="1:9" x14ac:dyDescent="0.35">
      <c r="A163" s="273">
        <v>159</v>
      </c>
      <c r="B163" s="274"/>
      <c r="C163" s="274"/>
      <c r="D163" s="274"/>
      <c r="E163" s="275"/>
      <c r="F163" s="274"/>
      <c r="G163" s="276">
        <v>1</v>
      </c>
      <c r="H163" s="276">
        <v>0</v>
      </c>
      <c r="I163" s="267" t="s">
        <v>211</v>
      </c>
    </row>
    <row r="164" spans="1:9" x14ac:dyDescent="0.35">
      <c r="A164" s="273">
        <v>160</v>
      </c>
      <c r="B164" s="274"/>
      <c r="C164" s="274"/>
      <c r="D164" s="274"/>
      <c r="E164" s="275"/>
      <c r="F164" s="274"/>
      <c r="G164" s="276">
        <v>1</v>
      </c>
      <c r="H164" s="276">
        <v>0</v>
      </c>
      <c r="I164" s="267" t="s">
        <v>211</v>
      </c>
    </row>
    <row r="165" spans="1:9" x14ac:dyDescent="0.35">
      <c r="A165" s="273">
        <v>161</v>
      </c>
      <c r="B165" s="274"/>
      <c r="C165" s="274"/>
      <c r="D165" s="274"/>
      <c r="E165" s="275"/>
      <c r="F165" s="274"/>
      <c r="G165" s="276">
        <v>1</v>
      </c>
      <c r="H165" s="276">
        <v>0</v>
      </c>
      <c r="I165" s="267" t="s">
        <v>211</v>
      </c>
    </row>
    <row r="166" spans="1:9" x14ac:dyDescent="0.35">
      <c r="A166" s="273">
        <v>162</v>
      </c>
      <c r="B166" s="274"/>
      <c r="C166" s="274"/>
      <c r="D166" s="274"/>
      <c r="E166" s="275"/>
      <c r="F166" s="274"/>
      <c r="G166" s="276">
        <v>1</v>
      </c>
      <c r="H166" s="276">
        <v>0</v>
      </c>
      <c r="I166" s="267" t="s">
        <v>211</v>
      </c>
    </row>
    <row r="167" spans="1:9" x14ac:dyDescent="0.35">
      <c r="A167" s="273">
        <v>163</v>
      </c>
      <c r="B167" s="274"/>
      <c r="C167" s="274"/>
      <c r="D167" s="274"/>
      <c r="E167" s="275"/>
      <c r="F167" s="274"/>
      <c r="G167" s="276">
        <v>1</v>
      </c>
      <c r="H167" s="276">
        <v>0</v>
      </c>
      <c r="I167" s="267" t="s">
        <v>211</v>
      </c>
    </row>
    <row r="168" spans="1:9" x14ac:dyDescent="0.35">
      <c r="A168" s="273">
        <v>164</v>
      </c>
      <c r="B168" s="274"/>
      <c r="C168" s="274"/>
      <c r="D168" s="274"/>
      <c r="E168" s="275"/>
      <c r="F168" s="274"/>
      <c r="G168" s="276">
        <v>1</v>
      </c>
      <c r="H168" s="276">
        <v>0</v>
      </c>
      <c r="I168" s="267" t="s">
        <v>211</v>
      </c>
    </row>
    <row r="169" spans="1:9" x14ac:dyDescent="0.35">
      <c r="A169" s="273">
        <v>165</v>
      </c>
      <c r="B169" s="274"/>
      <c r="C169" s="274"/>
      <c r="D169" s="274"/>
      <c r="E169" s="275"/>
      <c r="F169" s="274"/>
      <c r="G169" s="276">
        <v>1</v>
      </c>
      <c r="H169" s="276">
        <v>0</v>
      </c>
      <c r="I169" s="267" t="s">
        <v>211</v>
      </c>
    </row>
    <row r="170" spans="1:9" x14ac:dyDescent="0.35">
      <c r="A170" s="273">
        <v>166</v>
      </c>
      <c r="B170" s="274"/>
      <c r="C170" s="274"/>
      <c r="D170" s="274"/>
      <c r="E170" s="275"/>
      <c r="F170" s="274"/>
      <c r="G170" s="276">
        <v>1</v>
      </c>
      <c r="H170" s="276">
        <v>0</v>
      </c>
      <c r="I170" s="267" t="s">
        <v>211</v>
      </c>
    </row>
    <row r="171" spans="1:9" x14ac:dyDescent="0.35">
      <c r="A171" s="273">
        <v>167</v>
      </c>
      <c r="B171" s="274"/>
      <c r="C171" s="274"/>
      <c r="D171" s="274"/>
      <c r="E171" s="275"/>
      <c r="F171" s="274"/>
      <c r="G171" s="276">
        <v>1</v>
      </c>
      <c r="H171" s="276">
        <v>0</v>
      </c>
      <c r="I171" s="267" t="s">
        <v>211</v>
      </c>
    </row>
    <row r="172" spans="1:9" x14ac:dyDescent="0.35">
      <c r="A172" s="273">
        <v>168</v>
      </c>
      <c r="B172" s="274"/>
      <c r="C172" s="274"/>
      <c r="D172" s="274"/>
      <c r="E172" s="275"/>
      <c r="F172" s="274"/>
      <c r="G172" s="276">
        <v>1</v>
      </c>
      <c r="H172" s="276">
        <v>0</v>
      </c>
      <c r="I172" s="267" t="s">
        <v>211</v>
      </c>
    </row>
    <row r="173" spans="1:9" x14ac:dyDescent="0.35">
      <c r="A173" s="273">
        <v>169</v>
      </c>
      <c r="B173" s="274"/>
      <c r="C173" s="274"/>
      <c r="D173" s="274"/>
      <c r="E173" s="275"/>
      <c r="F173" s="274"/>
      <c r="G173" s="276">
        <v>1</v>
      </c>
      <c r="H173" s="276">
        <v>0</v>
      </c>
      <c r="I173" s="267" t="s">
        <v>211</v>
      </c>
    </row>
    <row r="174" spans="1:9" x14ac:dyDescent="0.35">
      <c r="A174" s="273">
        <v>170</v>
      </c>
      <c r="B174" s="274"/>
      <c r="C174" s="274"/>
      <c r="D174" s="274"/>
      <c r="E174" s="275"/>
      <c r="F174" s="274"/>
      <c r="G174" s="276">
        <v>1</v>
      </c>
      <c r="H174" s="276">
        <v>0</v>
      </c>
      <c r="I174" s="267" t="s">
        <v>211</v>
      </c>
    </row>
    <row r="175" spans="1:9" x14ac:dyDescent="0.35">
      <c r="A175" s="273">
        <v>171</v>
      </c>
      <c r="B175" s="274"/>
      <c r="C175" s="274"/>
      <c r="D175" s="274"/>
      <c r="E175" s="275"/>
      <c r="F175" s="274"/>
      <c r="G175" s="276">
        <v>1</v>
      </c>
      <c r="H175" s="276">
        <v>0</v>
      </c>
      <c r="I175" s="267" t="s">
        <v>211</v>
      </c>
    </row>
    <row r="176" spans="1:9" x14ac:dyDescent="0.35">
      <c r="A176" s="273">
        <v>172</v>
      </c>
      <c r="B176" s="274"/>
      <c r="C176" s="274"/>
      <c r="D176" s="274"/>
      <c r="E176" s="275"/>
      <c r="F176" s="274"/>
      <c r="G176" s="276">
        <v>1</v>
      </c>
      <c r="H176" s="276">
        <v>0</v>
      </c>
      <c r="I176" s="267" t="s">
        <v>211</v>
      </c>
    </row>
    <row r="177" spans="1:9" x14ac:dyDescent="0.35">
      <c r="A177" s="273">
        <v>173</v>
      </c>
      <c r="B177" s="274"/>
      <c r="C177" s="274"/>
      <c r="D177" s="274"/>
      <c r="E177" s="275"/>
      <c r="F177" s="274"/>
      <c r="G177" s="276">
        <v>1</v>
      </c>
      <c r="H177" s="276">
        <v>0</v>
      </c>
      <c r="I177" s="267" t="s">
        <v>211</v>
      </c>
    </row>
    <row r="178" spans="1:9" x14ac:dyDescent="0.35">
      <c r="A178" s="273">
        <v>174</v>
      </c>
      <c r="B178" s="274"/>
      <c r="C178" s="274"/>
      <c r="D178" s="274"/>
      <c r="E178" s="275"/>
      <c r="F178" s="274"/>
      <c r="G178" s="276">
        <v>1</v>
      </c>
      <c r="H178" s="276">
        <v>0</v>
      </c>
      <c r="I178" s="267" t="s">
        <v>211</v>
      </c>
    </row>
    <row r="179" spans="1:9" x14ac:dyDescent="0.35">
      <c r="A179" s="273">
        <v>175</v>
      </c>
      <c r="B179" s="274"/>
      <c r="C179" s="274"/>
      <c r="D179" s="274"/>
      <c r="E179" s="275"/>
      <c r="F179" s="274"/>
      <c r="G179" s="276">
        <v>1</v>
      </c>
      <c r="H179" s="276">
        <v>0</v>
      </c>
      <c r="I179" s="267" t="s">
        <v>211</v>
      </c>
    </row>
    <row r="180" spans="1:9" x14ac:dyDescent="0.35">
      <c r="A180" s="273">
        <v>176</v>
      </c>
      <c r="B180" s="274"/>
      <c r="C180" s="274"/>
      <c r="D180" s="274"/>
      <c r="E180" s="275"/>
      <c r="F180" s="274"/>
      <c r="G180" s="276">
        <v>1</v>
      </c>
      <c r="H180" s="276">
        <v>0</v>
      </c>
      <c r="I180" s="267" t="s">
        <v>211</v>
      </c>
    </row>
    <row r="181" spans="1:9" x14ac:dyDescent="0.35">
      <c r="A181" s="273">
        <v>177</v>
      </c>
      <c r="B181" s="274"/>
      <c r="C181" s="274"/>
      <c r="D181" s="274"/>
      <c r="E181" s="275"/>
      <c r="F181" s="274"/>
      <c r="G181" s="276">
        <v>1</v>
      </c>
      <c r="H181" s="276">
        <v>0</v>
      </c>
      <c r="I181" s="267" t="s">
        <v>211</v>
      </c>
    </row>
    <row r="182" spans="1:9" x14ac:dyDescent="0.35">
      <c r="A182" s="273">
        <v>178</v>
      </c>
      <c r="B182" s="274"/>
      <c r="C182" s="274"/>
      <c r="D182" s="274"/>
      <c r="E182" s="275"/>
      <c r="F182" s="274"/>
      <c r="G182" s="276">
        <v>1</v>
      </c>
      <c r="H182" s="276">
        <v>0</v>
      </c>
      <c r="I182" s="267" t="s">
        <v>211</v>
      </c>
    </row>
    <row r="183" spans="1:9" x14ac:dyDescent="0.35">
      <c r="A183" s="273">
        <v>179</v>
      </c>
      <c r="B183" s="274"/>
      <c r="C183" s="274"/>
      <c r="D183" s="274"/>
      <c r="E183" s="275"/>
      <c r="F183" s="274"/>
      <c r="G183" s="276">
        <v>1</v>
      </c>
      <c r="H183" s="276">
        <v>0</v>
      </c>
      <c r="I183" s="267" t="s">
        <v>211</v>
      </c>
    </row>
    <row r="184" spans="1:9" x14ac:dyDescent="0.35">
      <c r="A184" s="273">
        <v>180</v>
      </c>
      <c r="B184" s="274"/>
      <c r="C184" s="274"/>
      <c r="D184" s="274"/>
      <c r="E184" s="275"/>
      <c r="F184" s="274"/>
      <c r="G184" s="276">
        <v>1</v>
      </c>
      <c r="H184" s="276">
        <v>0</v>
      </c>
      <c r="I184" s="267" t="s">
        <v>211</v>
      </c>
    </row>
    <row r="185" spans="1:9" x14ac:dyDescent="0.35">
      <c r="A185" s="273">
        <v>181</v>
      </c>
      <c r="B185" s="274"/>
      <c r="C185" s="274"/>
      <c r="D185" s="274"/>
      <c r="E185" s="275"/>
      <c r="F185" s="274"/>
      <c r="G185" s="276">
        <v>1</v>
      </c>
      <c r="H185" s="276">
        <v>0</v>
      </c>
      <c r="I185" s="267" t="s">
        <v>211</v>
      </c>
    </row>
    <row r="186" spans="1:9" x14ac:dyDescent="0.35">
      <c r="A186" s="273">
        <v>182</v>
      </c>
      <c r="B186" s="274"/>
      <c r="C186" s="274"/>
      <c r="D186" s="274"/>
      <c r="E186" s="275"/>
      <c r="F186" s="274"/>
      <c r="G186" s="276">
        <v>1</v>
      </c>
      <c r="H186" s="276">
        <v>0</v>
      </c>
      <c r="I186" s="267" t="s">
        <v>211</v>
      </c>
    </row>
    <row r="187" spans="1:9" x14ac:dyDescent="0.35">
      <c r="A187" s="273">
        <v>183</v>
      </c>
      <c r="B187" s="274"/>
      <c r="C187" s="274"/>
      <c r="D187" s="274"/>
      <c r="E187" s="275"/>
      <c r="F187" s="274"/>
      <c r="G187" s="276">
        <v>1</v>
      </c>
      <c r="H187" s="276">
        <v>0</v>
      </c>
      <c r="I187" s="267" t="s">
        <v>211</v>
      </c>
    </row>
    <row r="188" spans="1:9" x14ac:dyDescent="0.35">
      <c r="A188" s="273">
        <v>184</v>
      </c>
      <c r="B188" s="274"/>
      <c r="C188" s="274"/>
      <c r="D188" s="274"/>
      <c r="E188" s="275"/>
      <c r="F188" s="274"/>
      <c r="G188" s="276">
        <v>1</v>
      </c>
      <c r="H188" s="276">
        <v>0</v>
      </c>
      <c r="I188" s="267" t="s">
        <v>211</v>
      </c>
    </row>
    <row r="189" spans="1:9" x14ac:dyDescent="0.35">
      <c r="A189" s="273">
        <v>185</v>
      </c>
      <c r="B189" s="274"/>
      <c r="C189" s="274"/>
      <c r="D189" s="274"/>
      <c r="E189" s="275"/>
      <c r="F189" s="274"/>
      <c r="G189" s="276">
        <v>1</v>
      </c>
      <c r="H189" s="276">
        <v>0</v>
      </c>
      <c r="I189" s="267" t="s">
        <v>211</v>
      </c>
    </row>
    <row r="190" spans="1:9" x14ac:dyDescent="0.35">
      <c r="A190" s="273">
        <v>186</v>
      </c>
      <c r="B190" s="274"/>
      <c r="C190" s="274"/>
      <c r="D190" s="274"/>
      <c r="E190" s="275"/>
      <c r="F190" s="274"/>
      <c r="G190" s="276">
        <v>1</v>
      </c>
      <c r="H190" s="276">
        <v>0</v>
      </c>
      <c r="I190" s="267" t="s">
        <v>211</v>
      </c>
    </row>
    <row r="191" spans="1:9" x14ac:dyDescent="0.35">
      <c r="A191" s="273">
        <v>187</v>
      </c>
      <c r="B191" s="274"/>
      <c r="C191" s="274"/>
      <c r="D191" s="274"/>
      <c r="E191" s="275"/>
      <c r="F191" s="274"/>
      <c r="G191" s="276">
        <v>1</v>
      </c>
      <c r="H191" s="276">
        <v>0</v>
      </c>
      <c r="I191" s="267" t="s">
        <v>211</v>
      </c>
    </row>
    <row r="192" spans="1:9" x14ac:dyDescent="0.35">
      <c r="A192" s="273">
        <v>188</v>
      </c>
      <c r="B192" s="274"/>
      <c r="C192" s="274"/>
      <c r="D192" s="274"/>
      <c r="E192" s="275"/>
      <c r="F192" s="274"/>
      <c r="G192" s="276">
        <v>1</v>
      </c>
      <c r="H192" s="276">
        <v>0</v>
      </c>
      <c r="I192" s="267" t="s">
        <v>211</v>
      </c>
    </row>
    <row r="193" spans="1:9" x14ac:dyDescent="0.35">
      <c r="A193" s="273">
        <v>189</v>
      </c>
      <c r="B193" s="274"/>
      <c r="C193" s="274"/>
      <c r="D193" s="274"/>
      <c r="E193" s="275"/>
      <c r="F193" s="274"/>
      <c r="G193" s="276">
        <v>1</v>
      </c>
      <c r="H193" s="276">
        <v>0</v>
      </c>
      <c r="I193" s="267" t="s">
        <v>211</v>
      </c>
    </row>
    <row r="194" spans="1:9" x14ac:dyDescent="0.35">
      <c r="A194" s="273">
        <v>190</v>
      </c>
      <c r="B194" s="274"/>
      <c r="C194" s="274"/>
      <c r="D194" s="274"/>
      <c r="E194" s="275"/>
      <c r="F194" s="274"/>
      <c r="G194" s="276">
        <v>1</v>
      </c>
      <c r="H194" s="276">
        <v>0</v>
      </c>
      <c r="I194" s="267" t="s">
        <v>211</v>
      </c>
    </row>
    <row r="195" spans="1:9" x14ac:dyDescent="0.35">
      <c r="A195" s="273">
        <v>191</v>
      </c>
      <c r="B195" s="274"/>
      <c r="C195" s="274"/>
      <c r="D195" s="274"/>
      <c r="E195" s="275"/>
      <c r="F195" s="274"/>
      <c r="G195" s="276">
        <v>1</v>
      </c>
      <c r="H195" s="276">
        <v>0</v>
      </c>
      <c r="I195" s="267" t="s">
        <v>211</v>
      </c>
    </row>
    <row r="196" spans="1:9" x14ac:dyDescent="0.35">
      <c r="A196" s="273">
        <v>192</v>
      </c>
      <c r="B196" s="274"/>
      <c r="C196" s="274"/>
      <c r="D196" s="274"/>
      <c r="E196" s="275"/>
      <c r="F196" s="274"/>
      <c r="G196" s="276">
        <v>1</v>
      </c>
      <c r="H196" s="276">
        <v>0</v>
      </c>
      <c r="I196" s="267" t="s">
        <v>211</v>
      </c>
    </row>
    <row r="197" spans="1:9" x14ac:dyDescent="0.35">
      <c r="A197" s="273">
        <v>193</v>
      </c>
      <c r="B197" s="274"/>
      <c r="C197" s="274"/>
      <c r="D197" s="274"/>
      <c r="E197" s="275"/>
      <c r="F197" s="274"/>
      <c r="G197" s="276">
        <v>1</v>
      </c>
      <c r="H197" s="276">
        <v>0</v>
      </c>
      <c r="I197" s="267" t="s">
        <v>211</v>
      </c>
    </row>
    <row r="198" spans="1:9" x14ac:dyDescent="0.35">
      <c r="A198" s="273">
        <v>194</v>
      </c>
      <c r="B198" s="274"/>
      <c r="C198" s="274"/>
      <c r="D198" s="274"/>
      <c r="E198" s="275"/>
      <c r="F198" s="274"/>
      <c r="G198" s="276">
        <v>1</v>
      </c>
      <c r="H198" s="276">
        <v>0</v>
      </c>
      <c r="I198" s="267" t="s">
        <v>211</v>
      </c>
    </row>
    <row r="199" spans="1:9" x14ac:dyDescent="0.35">
      <c r="A199" s="273">
        <v>195</v>
      </c>
      <c r="B199" s="274"/>
      <c r="C199" s="274"/>
      <c r="D199" s="274"/>
      <c r="E199" s="275"/>
      <c r="F199" s="274"/>
      <c r="G199" s="276">
        <v>1</v>
      </c>
      <c r="H199" s="276">
        <v>0</v>
      </c>
      <c r="I199" s="267" t="s">
        <v>211</v>
      </c>
    </row>
    <row r="200" spans="1:9" x14ac:dyDescent="0.35">
      <c r="A200" s="273">
        <v>196</v>
      </c>
      <c r="B200" s="274"/>
      <c r="C200" s="274"/>
      <c r="D200" s="274"/>
      <c r="E200" s="275"/>
      <c r="F200" s="274"/>
      <c r="G200" s="276">
        <v>1</v>
      </c>
      <c r="H200" s="276">
        <v>0</v>
      </c>
      <c r="I200" s="267" t="s">
        <v>211</v>
      </c>
    </row>
    <row r="201" spans="1:9" x14ac:dyDescent="0.35">
      <c r="A201" s="273">
        <v>197</v>
      </c>
      <c r="B201" s="274"/>
      <c r="C201" s="274"/>
      <c r="D201" s="274"/>
      <c r="E201" s="275"/>
      <c r="F201" s="274"/>
      <c r="G201" s="276">
        <v>1</v>
      </c>
      <c r="H201" s="276">
        <v>0</v>
      </c>
      <c r="I201" s="267" t="s">
        <v>211</v>
      </c>
    </row>
    <row r="202" spans="1:9" x14ac:dyDescent="0.35">
      <c r="A202" s="273">
        <v>198</v>
      </c>
      <c r="B202" s="274"/>
      <c r="C202" s="274"/>
      <c r="D202" s="274"/>
      <c r="E202" s="275"/>
      <c r="F202" s="274"/>
      <c r="G202" s="276">
        <v>1</v>
      </c>
      <c r="H202" s="276">
        <v>0</v>
      </c>
      <c r="I202" s="267" t="s">
        <v>211</v>
      </c>
    </row>
    <row r="203" spans="1:9" x14ac:dyDescent="0.35">
      <c r="A203" s="273">
        <v>199</v>
      </c>
      <c r="B203" s="274"/>
      <c r="C203" s="274"/>
      <c r="D203" s="274"/>
      <c r="E203" s="275"/>
      <c r="F203" s="274"/>
      <c r="G203" s="276">
        <v>1</v>
      </c>
      <c r="H203" s="276">
        <v>0</v>
      </c>
      <c r="I203" s="267" t="s">
        <v>211</v>
      </c>
    </row>
    <row r="204" spans="1:9" x14ac:dyDescent="0.35">
      <c r="A204" s="273">
        <v>200</v>
      </c>
      <c r="B204" s="274"/>
      <c r="C204" s="274"/>
      <c r="D204" s="274"/>
      <c r="E204" s="275"/>
      <c r="F204" s="274"/>
      <c r="G204" s="276">
        <v>1</v>
      </c>
      <c r="H204" s="276">
        <v>0</v>
      </c>
      <c r="I204" s="267" t="s">
        <v>211</v>
      </c>
    </row>
    <row r="205" spans="1:9" x14ac:dyDescent="0.35">
      <c r="A205" s="273">
        <v>201</v>
      </c>
      <c r="B205" s="274"/>
      <c r="C205" s="274"/>
      <c r="D205" s="274"/>
      <c r="E205" s="275"/>
      <c r="F205" s="274"/>
      <c r="G205" s="276">
        <v>1</v>
      </c>
      <c r="H205" s="276">
        <v>0</v>
      </c>
      <c r="I205" s="267" t="s">
        <v>211</v>
      </c>
    </row>
    <row r="206" spans="1:9" x14ac:dyDescent="0.35">
      <c r="A206" s="273">
        <v>202</v>
      </c>
      <c r="B206" s="274"/>
      <c r="C206" s="274"/>
      <c r="D206" s="274"/>
      <c r="E206" s="275"/>
      <c r="F206" s="274"/>
      <c r="G206" s="276">
        <v>1</v>
      </c>
      <c r="H206" s="276">
        <v>0</v>
      </c>
      <c r="I206" s="267" t="s">
        <v>211</v>
      </c>
    </row>
    <row r="207" spans="1:9" x14ac:dyDescent="0.35">
      <c r="A207" s="273">
        <v>203</v>
      </c>
      <c r="B207" s="274"/>
      <c r="C207" s="274"/>
      <c r="D207" s="274"/>
      <c r="E207" s="275"/>
      <c r="F207" s="274"/>
      <c r="G207" s="276">
        <v>1</v>
      </c>
      <c r="H207" s="276">
        <v>0</v>
      </c>
      <c r="I207" s="267" t="s">
        <v>211</v>
      </c>
    </row>
    <row r="208" spans="1:9" x14ac:dyDescent="0.35">
      <c r="A208" s="273">
        <v>204</v>
      </c>
      <c r="B208" s="274"/>
      <c r="C208" s="274"/>
      <c r="D208" s="274"/>
      <c r="E208" s="275"/>
      <c r="F208" s="274"/>
      <c r="G208" s="276">
        <v>1</v>
      </c>
      <c r="H208" s="276">
        <v>0</v>
      </c>
      <c r="I208" s="267" t="s">
        <v>211</v>
      </c>
    </row>
    <row r="209" spans="1:9" x14ac:dyDescent="0.35">
      <c r="A209" s="273">
        <v>205</v>
      </c>
      <c r="B209" s="274"/>
      <c r="C209" s="274"/>
      <c r="D209" s="274"/>
      <c r="E209" s="275"/>
      <c r="F209" s="274"/>
      <c r="G209" s="276">
        <v>1</v>
      </c>
      <c r="H209" s="276">
        <v>0</v>
      </c>
      <c r="I209" s="267" t="s">
        <v>211</v>
      </c>
    </row>
    <row r="210" spans="1:9" x14ac:dyDescent="0.35">
      <c r="A210" s="273">
        <v>206</v>
      </c>
      <c r="B210" s="274"/>
      <c r="C210" s="274"/>
      <c r="D210" s="274"/>
      <c r="E210" s="275"/>
      <c r="F210" s="274"/>
      <c r="G210" s="276">
        <v>1</v>
      </c>
      <c r="H210" s="276">
        <v>0</v>
      </c>
      <c r="I210" s="267" t="s">
        <v>211</v>
      </c>
    </row>
    <row r="211" spans="1:9" x14ac:dyDescent="0.35">
      <c r="A211" s="273">
        <v>207</v>
      </c>
      <c r="B211" s="274"/>
      <c r="C211" s="274"/>
      <c r="D211" s="274"/>
      <c r="E211" s="275"/>
      <c r="F211" s="274"/>
      <c r="G211" s="276">
        <v>1</v>
      </c>
      <c r="H211" s="276">
        <v>0</v>
      </c>
      <c r="I211" s="267" t="s">
        <v>211</v>
      </c>
    </row>
    <row r="212" spans="1:9" x14ac:dyDescent="0.35">
      <c r="A212" s="273">
        <v>208</v>
      </c>
      <c r="B212" s="274"/>
      <c r="C212" s="274"/>
      <c r="D212" s="274"/>
      <c r="E212" s="275"/>
      <c r="F212" s="274"/>
      <c r="G212" s="276">
        <v>1</v>
      </c>
      <c r="H212" s="276">
        <v>0</v>
      </c>
      <c r="I212" s="267" t="s">
        <v>211</v>
      </c>
    </row>
    <row r="213" spans="1:9" x14ac:dyDescent="0.35">
      <c r="A213" s="273">
        <v>209</v>
      </c>
      <c r="B213" s="274"/>
      <c r="C213" s="274"/>
      <c r="D213" s="274"/>
      <c r="E213" s="275"/>
      <c r="F213" s="274"/>
      <c r="G213" s="276">
        <v>1</v>
      </c>
      <c r="H213" s="276">
        <v>0</v>
      </c>
      <c r="I213" s="267" t="s">
        <v>211</v>
      </c>
    </row>
    <row r="214" spans="1:9" x14ac:dyDescent="0.35">
      <c r="A214" s="273">
        <v>210</v>
      </c>
      <c r="B214" s="274"/>
      <c r="C214" s="274"/>
      <c r="D214" s="274"/>
      <c r="E214" s="275"/>
      <c r="F214" s="274"/>
      <c r="G214" s="276">
        <v>1</v>
      </c>
      <c r="H214" s="276">
        <v>0</v>
      </c>
      <c r="I214" s="267" t="s">
        <v>211</v>
      </c>
    </row>
    <row r="215" spans="1:9" x14ac:dyDescent="0.35">
      <c r="A215" s="273">
        <v>211</v>
      </c>
      <c r="B215" s="274"/>
      <c r="C215" s="274"/>
      <c r="D215" s="274"/>
      <c r="E215" s="275"/>
      <c r="F215" s="274"/>
      <c r="G215" s="276">
        <v>1</v>
      </c>
      <c r="H215" s="276">
        <v>0</v>
      </c>
      <c r="I215" s="267" t="s">
        <v>211</v>
      </c>
    </row>
    <row r="216" spans="1:9" x14ac:dyDescent="0.35">
      <c r="A216" s="273">
        <v>212</v>
      </c>
      <c r="B216" s="274"/>
      <c r="C216" s="274"/>
      <c r="D216" s="274"/>
      <c r="E216" s="275"/>
      <c r="F216" s="274"/>
      <c r="G216" s="276">
        <v>1</v>
      </c>
      <c r="H216" s="276">
        <v>0</v>
      </c>
      <c r="I216" s="267" t="s">
        <v>211</v>
      </c>
    </row>
    <row r="217" spans="1:9" x14ac:dyDescent="0.35">
      <c r="A217" s="273">
        <v>213</v>
      </c>
      <c r="B217" s="274"/>
      <c r="C217" s="274"/>
      <c r="D217" s="274"/>
      <c r="E217" s="275"/>
      <c r="F217" s="274"/>
      <c r="G217" s="276">
        <v>1</v>
      </c>
      <c r="H217" s="276">
        <v>0</v>
      </c>
      <c r="I217" s="267" t="s">
        <v>211</v>
      </c>
    </row>
    <row r="218" spans="1:9" x14ac:dyDescent="0.35">
      <c r="A218" s="273">
        <v>214</v>
      </c>
      <c r="B218" s="274"/>
      <c r="C218" s="274"/>
      <c r="D218" s="274"/>
      <c r="E218" s="275"/>
      <c r="F218" s="274"/>
      <c r="G218" s="276">
        <v>1</v>
      </c>
      <c r="H218" s="276">
        <v>0</v>
      </c>
      <c r="I218" s="267" t="s">
        <v>211</v>
      </c>
    </row>
    <row r="219" spans="1:9" x14ac:dyDescent="0.35">
      <c r="A219" s="273">
        <v>215</v>
      </c>
      <c r="B219" s="274"/>
      <c r="C219" s="274"/>
      <c r="D219" s="274"/>
      <c r="E219" s="275"/>
      <c r="F219" s="274"/>
      <c r="G219" s="276">
        <v>1</v>
      </c>
      <c r="H219" s="276">
        <v>0</v>
      </c>
      <c r="I219" s="267" t="s">
        <v>211</v>
      </c>
    </row>
    <row r="220" spans="1:9" x14ac:dyDescent="0.35">
      <c r="A220" s="273">
        <v>216</v>
      </c>
      <c r="B220" s="274"/>
      <c r="C220" s="274"/>
      <c r="D220" s="274"/>
      <c r="E220" s="275"/>
      <c r="F220" s="274"/>
      <c r="G220" s="276">
        <v>1</v>
      </c>
      <c r="H220" s="276">
        <v>0</v>
      </c>
      <c r="I220" s="267" t="s">
        <v>211</v>
      </c>
    </row>
    <row r="221" spans="1:9" x14ac:dyDescent="0.35">
      <c r="A221" s="273">
        <v>217</v>
      </c>
      <c r="B221" s="274"/>
      <c r="C221" s="274"/>
      <c r="D221" s="274"/>
      <c r="E221" s="275"/>
      <c r="F221" s="274"/>
      <c r="G221" s="276">
        <v>1</v>
      </c>
      <c r="H221" s="276">
        <v>0</v>
      </c>
      <c r="I221" s="267" t="s">
        <v>211</v>
      </c>
    </row>
    <row r="222" spans="1:9" x14ac:dyDescent="0.35">
      <c r="A222" s="273">
        <v>218</v>
      </c>
      <c r="B222" s="274"/>
      <c r="C222" s="274"/>
      <c r="D222" s="274"/>
      <c r="E222" s="275"/>
      <c r="F222" s="274"/>
      <c r="G222" s="276">
        <v>1</v>
      </c>
      <c r="H222" s="276">
        <v>0</v>
      </c>
      <c r="I222" s="267" t="s">
        <v>211</v>
      </c>
    </row>
    <row r="223" spans="1:9" x14ac:dyDescent="0.35">
      <c r="A223" s="273">
        <v>219</v>
      </c>
      <c r="B223" s="274"/>
      <c r="C223" s="274"/>
      <c r="D223" s="274"/>
      <c r="E223" s="275"/>
      <c r="F223" s="274"/>
      <c r="G223" s="276">
        <v>1</v>
      </c>
      <c r="H223" s="276">
        <v>0</v>
      </c>
      <c r="I223" s="267" t="s">
        <v>211</v>
      </c>
    </row>
    <row r="224" spans="1:9" x14ac:dyDescent="0.35">
      <c r="A224" s="273">
        <v>220</v>
      </c>
      <c r="B224" s="274"/>
      <c r="C224" s="274"/>
      <c r="D224" s="274"/>
      <c r="E224" s="275"/>
      <c r="F224" s="274"/>
      <c r="G224" s="276">
        <v>1</v>
      </c>
      <c r="H224" s="276">
        <v>0</v>
      </c>
      <c r="I224" s="267" t="s">
        <v>211</v>
      </c>
    </row>
    <row r="225" spans="1:9" x14ac:dyDescent="0.35">
      <c r="A225" s="273">
        <v>221</v>
      </c>
      <c r="B225" s="274"/>
      <c r="C225" s="274"/>
      <c r="D225" s="274"/>
      <c r="E225" s="275"/>
      <c r="F225" s="274"/>
      <c r="G225" s="276">
        <v>1</v>
      </c>
      <c r="H225" s="276">
        <v>0</v>
      </c>
      <c r="I225" s="267" t="s">
        <v>211</v>
      </c>
    </row>
    <row r="226" spans="1:9" x14ac:dyDescent="0.35">
      <c r="A226" s="273">
        <v>222</v>
      </c>
      <c r="B226" s="274"/>
      <c r="C226" s="274"/>
      <c r="D226" s="274"/>
      <c r="E226" s="275"/>
      <c r="F226" s="274"/>
      <c r="G226" s="276">
        <v>1</v>
      </c>
      <c r="H226" s="276">
        <v>0</v>
      </c>
      <c r="I226" s="267" t="s">
        <v>211</v>
      </c>
    </row>
    <row r="227" spans="1:9" x14ac:dyDescent="0.35">
      <c r="A227" s="273">
        <v>223</v>
      </c>
      <c r="B227" s="274"/>
      <c r="C227" s="274"/>
      <c r="D227" s="274"/>
      <c r="E227" s="275"/>
      <c r="F227" s="274"/>
      <c r="G227" s="276">
        <v>1</v>
      </c>
      <c r="H227" s="276">
        <v>0</v>
      </c>
      <c r="I227" s="267" t="s">
        <v>211</v>
      </c>
    </row>
    <row r="228" spans="1:9" x14ac:dyDescent="0.35">
      <c r="A228" s="273">
        <v>224</v>
      </c>
      <c r="B228" s="274"/>
      <c r="C228" s="274"/>
      <c r="D228" s="274"/>
      <c r="E228" s="275"/>
      <c r="F228" s="274"/>
      <c r="G228" s="276">
        <v>1</v>
      </c>
      <c r="H228" s="276">
        <v>0</v>
      </c>
      <c r="I228" s="267" t="s">
        <v>211</v>
      </c>
    </row>
    <row r="229" spans="1:9" x14ac:dyDescent="0.35">
      <c r="A229" s="273">
        <v>225</v>
      </c>
      <c r="B229" s="274"/>
      <c r="C229" s="274"/>
      <c r="D229" s="274"/>
      <c r="E229" s="275"/>
      <c r="F229" s="274"/>
      <c r="G229" s="276">
        <v>1</v>
      </c>
      <c r="H229" s="276">
        <v>0</v>
      </c>
      <c r="I229" s="267" t="s">
        <v>211</v>
      </c>
    </row>
    <row r="230" spans="1:9" x14ac:dyDescent="0.35">
      <c r="A230" s="273">
        <v>226</v>
      </c>
      <c r="B230" s="274"/>
      <c r="C230" s="274"/>
      <c r="D230" s="274"/>
      <c r="E230" s="275"/>
      <c r="F230" s="274"/>
      <c r="G230" s="276">
        <v>1</v>
      </c>
      <c r="H230" s="276">
        <v>0</v>
      </c>
      <c r="I230" s="267" t="s">
        <v>211</v>
      </c>
    </row>
    <row r="231" spans="1:9" x14ac:dyDescent="0.35">
      <c r="A231" s="273">
        <v>227</v>
      </c>
      <c r="B231" s="274"/>
      <c r="C231" s="274"/>
      <c r="D231" s="274"/>
      <c r="E231" s="275"/>
      <c r="F231" s="274"/>
      <c r="G231" s="276">
        <v>1</v>
      </c>
      <c r="H231" s="276">
        <v>0</v>
      </c>
      <c r="I231" s="267" t="s">
        <v>211</v>
      </c>
    </row>
    <row r="232" spans="1:9" x14ac:dyDescent="0.35">
      <c r="A232" s="273">
        <v>228</v>
      </c>
      <c r="B232" s="274"/>
      <c r="C232" s="274"/>
      <c r="D232" s="274"/>
      <c r="E232" s="275"/>
      <c r="F232" s="274"/>
      <c r="G232" s="276">
        <v>1</v>
      </c>
      <c r="H232" s="276">
        <v>0</v>
      </c>
      <c r="I232" s="267" t="s">
        <v>211</v>
      </c>
    </row>
    <row r="233" spans="1:9" x14ac:dyDescent="0.35">
      <c r="A233" s="273">
        <v>229</v>
      </c>
      <c r="B233" s="274"/>
      <c r="C233" s="274"/>
      <c r="D233" s="274"/>
      <c r="E233" s="275"/>
      <c r="F233" s="274"/>
      <c r="G233" s="276">
        <v>1</v>
      </c>
      <c r="H233" s="276">
        <v>0</v>
      </c>
      <c r="I233" s="267" t="s">
        <v>211</v>
      </c>
    </row>
    <row r="234" spans="1:9" x14ac:dyDescent="0.35">
      <c r="A234" s="273">
        <v>230</v>
      </c>
      <c r="B234" s="274"/>
      <c r="C234" s="274"/>
      <c r="D234" s="274"/>
      <c r="E234" s="275"/>
      <c r="F234" s="274"/>
      <c r="G234" s="276">
        <v>1</v>
      </c>
      <c r="H234" s="276">
        <v>0</v>
      </c>
      <c r="I234" s="267" t="s">
        <v>211</v>
      </c>
    </row>
    <row r="235" spans="1:9" x14ac:dyDescent="0.35">
      <c r="A235" s="273">
        <v>231</v>
      </c>
      <c r="B235" s="274"/>
      <c r="C235" s="274"/>
      <c r="D235" s="274"/>
      <c r="E235" s="275"/>
      <c r="F235" s="274"/>
      <c r="G235" s="276">
        <v>1</v>
      </c>
      <c r="H235" s="276">
        <v>0</v>
      </c>
      <c r="I235" s="267" t="s">
        <v>211</v>
      </c>
    </row>
    <row r="236" spans="1:9" x14ac:dyDescent="0.35">
      <c r="A236" s="273">
        <v>232</v>
      </c>
      <c r="B236" s="274"/>
      <c r="C236" s="274"/>
      <c r="D236" s="274"/>
      <c r="E236" s="275"/>
      <c r="F236" s="274"/>
      <c r="G236" s="276">
        <v>1</v>
      </c>
      <c r="H236" s="276">
        <v>0</v>
      </c>
      <c r="I236" s="267" t="s">
        <v>211</v>
      </c>
    </row>
    <row r="237" spans="1:9" x14ac:dyDescent="0.35">
      <c r="A237" s="273">
        <v>233</v>
      </c>
      <c r="B237" s="274"/>
      <c r="C237" s="274"/>
      <c r="D237" s="274"/>
      <c r="E237" s="275"/>
      <c r="F237" s="274"/>
      <c r="G237" s="276">
        <v>1</v>
      </c>
      <c r="H237" s="276">
        <v>0</v>
      </c>
      <c r="I237" s="267" t="s">
        <v>211</v>
      </c>
    </row>
    <row r="238" spans="1:9" x14ac:dyDescent="0.35">
      <c r="A238" s="273">
        <v>234</v>
      </c>
      <c r="B238" s="274"/>
      <c r="C238" s="274"/>
      <c r="D238" s="274"/>
      <c r="E238" s="275"/>
      <c r="F238" s="274"/>
      <c r="G238" s="276">
        <v>1</v>
      </c>
      <c r="H238" s="276">
        <v>0</v>
      </c>
      <c r="I238" s="267" t="s">
        <v>211</v>
      </c>
    </row>
    <row r="239" spans="1:9" x14ac:dyDescent="0.35">
      <c r="A239" s="273">
        <v>235</v>
      </c>
      <c r="B239" s="274"/>
      <c r="C239" s="274"/>
      <c r="D239" s="274"/>
      <c r="E239" s="275"/>
      <c r="F239" s="274"/>
      <c r="G239" s="276">
        <v>1</v>
      </c>
      <c r="H239" s="276">
        <v>0</v>
      </c>
      <c r="I239" s="267" t="s">
        <v>211</v>
      </c>
    </row>
    <row r="240" spans="1:9" x14ac:dyDescent="0.35">
      <c r="A240" s="273">
        <v>236</v>
      </c>
      <c r="B240" s="274"/>
      <c r="C240" s="274"/>
      <c r="D240" s="274"/>
      <c r="E240" s="275"/>
      <c r="F240" s="274"/>
      <c r="G240" s="276">
        <v>1</v>
      </c>
      <c r="H240" s="276">
        <v>0</v>
      </c>
      <c r="I240" s="267" t="s">
        <v>211</v>
      </c>
    </row>
    <row r="241" spans="1:9" x14ac:dyDescent="0.35">
      <c r="A241" s="273">
        <v>237</v>
      </c>
      <c r="B241" s="274"/>
      <c r="C241" s="274"/>
      <c r="D241" s="274"/>
      <c r="E241" s="275"/>
      <c r="F241" s="274"/>
      <c r="G241" s="276">
        <v>1</v>
      </c>
      <c r="H241" s="276">
        <v>0</v>
      </c>
      <c r="I241" s="267" t="s">
        <v>211</v>
      </c>
    </row>
    <row r="242" spans="1:9" x14ac:dyDescent="0.35">
      <c r="A242" s="273">
        <v>238</v>
      </c>
      <c r="B242" s="274"/>
      <c r="C242" s="274"/>
      <c r="D242" s="274"/>
      <c r="E242" s="275"/>
      <c r="F242" s="274"/>
      <c r="G242" s="276">
        <v>1</v>
      </c>
      <c r="H242" s="276">
        <v>0</v>
      </c>
      <c r="I242" s="267" t="s">
        <v>211</v>
      </c>
    </row>
    <row r="243" spans="1:9" x14ac:dyDescent="0.35">
      <c r="A243" s="273">
        <v>239</v>
      </c>
      <c r="B243" s="274"/>
      <c r="C243" s="274"/>
      <c r="D243" s="274"/>
      <c r="E243" s="275"/>
      <c r="F243" s="274"/>
      <c r="G243" s="276">
        <v>1</v>
      </c>
      <c r="H243" s="276">
        <v>0</v>
      </c>
      <c r="I243" s="267" t="s">
        <v>211</v>
      </c>
    </row>
    <row r="244" spans="1:9" x14ac:dyDescent="0.35">
      <c r="A244" s="273">
        <v>240</v>
      </c>
      <c r="B244" s="274"/>
      <c r="C244" s="274"/>
      <c r="D244" s="274"/>
      <c r="E244" s="275"/>
      <c r="F244" s="274"/>
      <c r="G244" s="276">
        <v>1</v>
      </c>
      <c r="H244" s="276">
        <v>0</v>
      </c>
      <c r="I244" s="267" t="s">
        <v>211</v>
      </c>
    </row>
    <row r="245" spans="1:9" x14ac:dyDescent="0.35">
      <c r="A245" s="273">
        <v>241</v>
      </c>
      <c r="B245" s="274"/>
      <c r="C245" s="274"/>
      <c r="D245" s="274"/>
      <c r="E245" s="275"/>
      <c r="F245" s="274"/>
      <c r="G245" s="276">
        <v>1</v>
      </c>
      <c r="H245" s="276">
        <v>0</v>
      </c>
      <c r="I245" s="267" t="s">
        <v>211</v>
      </c>
    </row>
    <row r="246" spans="1:9" x14ac:dyDescent="0.35">
      <c r="A246" s="273">
        <v>242</v>
      </c>
      <c r="B246" s="274"/>
      <c r="C246" s="274"/>
      <c r="D246" s="274"/>
      <c r="E246" s="275"/>
      <c r="F246" s="274"/>
      <c r="G246" s="276">
        <v>1</v>
      </c>
      <c r="H246" s="276">
        <v>0</v>
      </c>
      <c r="I246" s="267" t="s">
        <v>211</v>
      </c>
    </row>
    <row r="247" spans="1:9" x14ac:dyDescent="0.35">
      <c r="A247" s="273">
        <v>243</v>
      </c>
      <c r="B247" s="274"/>
      <c r="C247" s="274"/>
      <c r="D247" s="274"/>
      <c r="E247" s="275"/>
      <c r="F247" s="274"/>
      <c r="G247" s="276">
        <v>1</v>
      </c>
      <c r="H247" s="276">
        <v>0</v>
      </c>
      <c r="I247" s="267" t="s">
        <v>211</v>
      </c>
    </row>
    <row r="248" spans="1:9" x14ac:dyDescent="0.35">
      <c r="A248" s="273">
        <v>244</v>
      </c>
      <c r="B248" s="274"/>
      <c r="C248" s="274"/>
      <c r="D248" s="274"/>
      <c r="E248" s="275"/>
      <c r="F248" s="274"/>
      <c r="G248" s="276">
        <v>1</v>
      </c>
      <c r="H248" s="276">
        <v>0</v>
      </c>
      <c r="I248" s="267" t="s">
        <v>211</v>
      </c>
    </row>
    <row r="249" spans="1:9" x14ac:dyDescent="0.35">
      <c r="A249" s="273">
        <v>245</v>
      </c>
      <c r="B249" s="274"/>
      <c r="C249" s="274"/>
      <c r="D249" s="274"/>
      <c r="E249" s="275"/>
      <c r="F249" s="274"/>
      <c r="G249" s="276">
        <v>1</v>
      </c>
      <c r="H249" s="276">
        <v>0</v>
      </c>
      <c r="I249" s="267" t="s">
        <v>211</v>
      </c>
    </row>
    <row r="250" spans="1:9" x14ac:dyDescent="0.35">
      <c r="A250" s="273">
        <v>246</v>
      </c>
      <c r="B250" s="274"/>
      <c r="C250" s="274"/>
      <c r="D250" s="274"/>
      <c r="E250" s="275"/>
      <c r="F250" s="274"/>
      <c r="G250" s="276">
        <v>1</v>
      </c>
      <c r="H250" s="276">
        <v>0</v>
      </c>
      <c r="I250" s="267" t="s">
        <v>211</v>
      </c>
    </row>
    <row r="251" spans="1:9" x14ac:dyDescent="0.35">
      <c r="A251" s="273">
        <v>247</v>
      </c>
      <c r="B251" s="274"/>
      <c r="C251" s="274"/>
      <c r="D251" s="274"/>
      <c r="E251" s="275"/>
      <c r="F251" s="274"/>
      <c r="G251" s="276">
        <v>1</v>
      </c>
      <c r="H251" s="276">
        <v>0</v>
      </c>
      <c r="I251" s="267" t="s">
        <v>211</v>
      </c>
    </row>
    <row r="252" spans="1:9" x14ac:dyDescent="0.35">
      <c r="A252" s="273">
        <v>248</v>
      </c>
      <c r="B252" s="274"/>
      <c r="C252" s="274"/>
      <c r="D252" s="274"/>
      <c r="E252" s="275"/>
      <c r="F252" s="274"/>
      <c r="G252" s="276">
        <v>1</v>
      </c>
      <c r="H252" s="276">
        <v>0</v>
      </c>
      <c r="I252" s="267" t="s">
        <v>211</v>
      </c>
    </row>
    <row r="253" spans="1:9" x14ac:dyDescent="0.35">
      <c r="A253" s="273">
        <v>249</v>
      </c>
      <c r="B253" s="274"/>
      <c r="C253" s="274"/>
      <c r="D253" s="274"/>
      <c r="E253" s="275"/>
      <c r="F253" s="274"/>
      <c r="G253" s="276">
        <v>1</v>
      </c>
      <c r="H253" s="276">
        <v>0</v>
      </c>
      <c r="I253" s="267" t="s">
        <v>211</v>
      </c>
    </row>
    <row r="254" spans="1:9" x14ac:dyDescent="0.35">
      <c r="A254" s="273">
        <v>250</v>
      </c>
      <c r="B254" s="274"/>
      <c r="C254" s="274"/>
      <c r="D254" s="274"/>
      <c r="E254" s="275"/>
      <c r="F254" s="274"/>
      <c r="G254" s="276">
        <v>1</v>
      </c>
      <c r="H254" s="276">
        <v>0</v>
      </c>
      <c r="I254" s="267" t="s">
        <v>211</v>
      </c>
    </row>
    <row r="255" spans="1:9" x14ac:dyDescent="0.35">
      <c r="A255" s="273">
        <v>251</v>
      </c>
      <c r="B255" s="274"/>
      <c r="C255" s="274"/>
      <c r="D255" s="274"/>
      <c r="E255" s="275"/>
      <c r="F255" s="274"/>
      <c r="G255" s="276">
        <v>1</v>
      </c>
      <c r="H255" s="276">
        <v>0</v>
      </c>
      <c r="I255" s="267" t="s">
        <v>211</v>
      </c>
    </row>
    <row r="256" spans="1:9" x14ac:dyDescent="0.35">
      <c r="A256" s="273">
        <v>252</v>
      </c>
      <c r="B256" s="274"/>
      <c r="C256" s="274"/>
      <c r="D256" s="274"/>
      <c r="E256" s="275"/>
      <c r="F256" s="274"/>
      <c r="G256" s="276">
        <v>1</v>
      </c>
      <c r="H256" s="276">
        <v>0</v>
      </c>
      <c r="I256" s="267" t="s">
        <v>211</v>
      </c>
    </row>
    <row r="257" spans="1:9" x14ac:dyDescent="0.35">
      <c r="A257" s="273">
        <v>253</v>
      </c>
      <c r="B257" s="274"/>
      <c r="C257" s="274"/>
      <c r="D257" s="274"/>
      <c r="E257" s="275"/>
      <c r="F257" s="274"/>
      <c r="G257" s="276">
        <v>1</v>
      </c>
      <c r="H257" s="276">
        <v>0</v>
      </c>
      <c r="I257" s="267" t="s">
        <v>211</v>
      </c>
    </row>
    <row r="258" spans="1:9" x14ac:dyDescent="0.35">
      <c r="A258" s="273">
        <v>254</v>
      </c>
      <c r="B258" s="274"/>
      <c r="C258" s="274"/>
      <c r="D258" s="274"/>
      <c r="E258" s="275"/>
      <c r="F258" s="274"/>
      <c r="G258" s="276">
        <v>1</v>
      </c>
      <c r="H258" s="276">
        <v>0</v>
      </c>
      <c r="I258" s="267" t="s">
        <v>211</v>
      </c>
    </row>
    <row r="259" spans="1:9" x14ac:dyDescent="0.35">
      <c r="A259" s="273">
        <v>255</v>
      </c>
      <c r="B259" s="274"/>
      <c r="C259" s="274"/>
      <c r="D259" s="274"/>
      <c r="E259" s="275"/>
      <c r="F259" s="274"/>
      <c r="G259" s="276">
        <v>1</v>
      </c>
      <c r="H259" s="276">
        <v>0</v>
      </c>
      <c r="I259" s="267" t="s">
        <v>211</v>
      </c>
    </row>
    <row r="260" spans="1:9" x14ac:dyDescent="0.35">
      <c r="A260" s="273">
        <v>256</v>
      </c>
      <c r="B260" s="274"/>
      <c r="C260" s="274"/>
      <c r="D260" s="274"/>
      <c r="E260" s="275"/>
      <c r="F260" s="274"/>
      <c r="G260" s="276">
        <v>1</v>
      </c>
      <c r="H260" s="276">
        <v>0</v>
      </c>
      <c r="I260" s="267" t="s">
        <v>211</v>
      </c>
    </row>
    <row r="261" spans="1:9" x14ac:dyDescent="0.35">
      <c r="A261" s="273">
        <v>257</v>
      </c>
      <c r="B261" s="274"/>
      <c r="C261" s="274"/>
      <c r="D261" s="274"/>
      <c r="E261" s="275"/>
      <c r="F261" s="274"/>
      <c r="G261" s="276">
        <v>1</v>
      </c>
      <c r="H261" s="276">
        <v>0</v>
      </c>
      <c r="I261" s="267" t="s">
        <v>211</v>
      </c>
    </row>
    <row r="262" spans="1:9" x14ac:dyDescent="0.35">
      <c r="A262" s="273">
        <v>258</v>
      </c>
      <c r="B262" s="274"/>
      <c r="C262" s="274"/>
      <c r="D262" s="274"/>
      <c r="E262" s="275"/>
      <c r="F262" s="274"/>
      <c r="G262" s="276">
        <v>1</v>
      </c>
      <c r="H262" s="276">
        <v>0</v>
      </c>
      <c r="I262" s="267" t="s">
        <v>211</v>
      </c>
    </row>
    <row r="263" spans="1:9" x14ac:dyDescent="0.35">
      <c r="A263" s="273">
        <v>259</v>
      </c>
      <c r="B263" s="274"/>
      <c r="C263" s="274"/>
      <c r="D263" s="274"/>
      <c r="E263" s="275"/>
      <c r="F263" s="274"/>
      <c r="G263" s="276">
        <v>1</v>
      </c>
      <c r="H263" s="276">
        <v>0</v>
      </c>
      <c r="I263" s="267" t="s">
        <v>211</v>
      </c>
    </row>
    <row r="264" spans="1:9" x14ac:dyDescent="0.35">
      <c r="A264" s="273">
        <v>260</v>
      </c>
      <c r="B264" s="274"/>
      <c r="C264" s="274"/>
      <c r="D264" s="274"/>
      <c r="E264" s="275"/>
      <c r="F264" s="274"/>
      <c r="G264" s="276">
        <v>1</v>
      </c>
      <c r="H264" s="276">
        <v>0</v>
      </c>
      <c r="I264" s="267" t="s">
        <v>211</v>
      </c>
    </row>
    <row r="265" spans="1:9" x14ac:dyDescent="0.35">
      <c r="A265" s="273">
        <v>261</v>
      </c>
      <c r="B265" s="274"/>
      <c r="C265" s="274"/>
      <c r="D265" s="274"/>
      <c r="E265" s="275"/>
      <c r="F265" s="274"/>
      <c r="G265" s="276">
        <v>1</v>
      </c>
      <c r="H265" s="276">
        <v>0</v>
      </c>
      <c r="I265" s="267" t="s">
        <v>211</v>
      </c>
    </row>
    <row r="266" spans="1:9" x14ac:dyDescent="0.35">
      <c r="A266" s="273">
        <v>262</v>
      </c>
      <c r="B266" s="274"/>
      <c r="C266" s="274"/>
      <c r="D266" s="274"/>
      <c r="E266" s="275"/>
      <c r="F266" s="274"/>
      <c r="G266" s="276">
        <v>1</v>
      </c>
      <c r="H266" s="276">
        <v>0</v>
      </c>
      <c r="I266" s="267" t="s">
        <v>211</v>
      </c>
    </row>
    <row r="267" spans="1:9" x14ac:dyDescent="0.35">
      <c r="A267" s="273">
        <v>263</v>
      </c>
      <c r="B267" s="274"/>
      <c r="C267" s="274"/>
      <c r="D267" s="274"/>
      <c r="E267" s="275"/>
      <c r="F267" s="274"/>
      <c r="G267" s="276">
        <v>1</v>
      </c>
      <c r="H267" s="276">
        <v>0</v>
      </c>
      <c r="I267" s="267" t="s">
        <v>211</v>
      </c>
    </row>
    <row r="268" spans="1:9" x14ac:dyDescent="0.35">
      <c r="A268" s="273">
        <v>264</v>
      </c>
      <c r="B268" s="274"/>
      <c r="C268" s="274"/>
      <c r="D268" s="274"/>
      <c r="E268" s="275"/>
      <c r="F268" s="274"/>
      <c r="G268" s="276">
        <v>1</v>
      </c>
      <c r="H268" s="276">
        <v>0</v>
      </c>
      <c r="I268" s="267" t="s">
        <v>211</v>
      </c>
    </row>
    <row r="269" spans="1:9" x14ac:dyDescent="0.35">
      <c r="A269" s="273">
        <v>265</v>
      </c>
      <c r="B269" s="274"/>
      <c r="C269" s="274"/>
      <c r="D269" s="274"/>
      <c r="E269" s="275"/>
      <c r="F269" s="274"/>
      <c r="G269" s="276">
        <v>1</v>
      </c>
      <c r="H269" s="276">
        <v>0</v>
      </c>
      <c r="I269" s="267" t="s">
        <v>211</v>
      </c>
    </row>
    <row r="270" spans="1:9" x14ac:dyDescent="0.35">
      <c r="A270" s="273">
        <v>266</v>
      </c>
      <c r="B270" s="274"/>
      <c r="C270" s="274"/>
      <c r="D270" s="274"/>
      <c r="E270" s="275"/>
      <c r="F270" s="274"/>
      <c r="G270" s="276">
        <v>1</v>
      </c>
      <c r="H270" s="276">
        <v>0</v>
      </c>
      <c r="I270" s="267" t="s">
        <v>211</v>
      </c>
    </row>
    <row r="271" spans="1:9" x14ac:dyDescent="0.35">
      <c r="A271" s="273">
        <v>267</v>
      </c>
      <c r="B271" s="274"/>
      <c r="C271" s="274"/>
      <c r="D271" s="274"/>
      <c r="E271" s="275"/>
      <c r="F271" s="274"/>
      <c r="G271" s="276">
        <v>1</v>
      </c>
      <c r="H271" s="276">
        <v>0</v>
      </c>
      <c r="I271" s="267" t="s">
        <v>211</v>
      </c>
    </row>
    <row r="272" spans="1:9" x14ac:dyDescent="0.35">
      <c r="A272" s="273">
        <v>268</v>
      </c>
      <c r="B272" s="274"/>
      <c r="C272" s="274"/>
      <c r="D272" s="274"/>
      <c r="E272" s="275"/>
      <c r="F272" s="274"/>
      <c r="G272" s="276">
        <v>1</v>
      </c>
      <c r="H272" s="276">
        <v>0</v>
      </c>
      <c r="I272" s="267" t="s">
        <v>211</v>
      </c>
    </row>
    <row r="273" spans="1:9" x14ac:dyDescent="0.35">
      <c r="A273" s="273">
        <v>269</v>
      </c>
      <c r="B273" s="274"/>
      <c r="C273" s="274"/>
      <c r="D273" s="274"/>
      <c r="E273" s="275"/>
      <c r="F273" s="274"/>
      <c r="G273" s="276">
        <v>1</v>
      </c>
      <c r="H273" s="276">
        <v>0</v>
      </c>
      <c r="I273" s="267" t="s">
        <v>211</v>
      </c>
    </row>
    <row r="274" spans="1:9" x14ac:dyDescent="0.35">
      <c r="A274" s="273">
        <v>270</v>
      </c>
      <c r="B274" s="274"/>
      <c r="C274" s="274"/>
      <c r="D274" s="274"/>
      <c r="E274" s="275"/>
      <c r="F274" s="274"/>
      <c r="G274" s="276">
        <v>1</v>
      </c>
      <c r="H274" s="276">
        <v>0</v>
      </c>
      <c r="I274" s="267" t="s">
        <v>211</v>
      </c>
    </row>
    <row r="275" spans="1:9" x14ac:dyDescent="0.35">
      <c r="A275" s="273">
        <v>271</v>
      </c>
      <c r="B275" s="274"/>
      <c r="C275" s="274"/>
      <c r="D275" s="274"/>
      <c r="E275" s="275"/>
      <c r="F275" s="274"/>
      <c r="G275" s="276">
        <v>1</v>
      </c>
      <c r="H275" s="276">
        <v>0</v>
      </c>
      <c r="I275" s="267" t="s">
        <v>211</v>
      </c>
    </row>
    <row r="276" spans="1:9" x14ac:dyDescent="0.35">
      <c r="A276" s="273">
        <v>272</v>
      </c>
      <c r="B276" s="274"/>
      <c r="C276" s="274"/>
      <c r="D276" s="274"/>
      <c r="E276" s="275"/>
      <c r="F276" s="274"/>
      <c r="G276" s="276">
        <v>1</v>
      </c>
      <c r="H276" s="276">
        <v>0</v>
      </c>
      <c r="I276" s="267" t="s">
        <v>211</v>
      </c>
    </row>
    <row r="277" spans="1:9" x14ac:dyDescent="0.35">
      <c r="A277" s="273">
        <v>273</v>
      </c>
      <c r="B277" s="274"/>
      <c r="C277" s="274"/>
      <c r="D277" s="274"/>
      <c r="E277" s="275"/>
      <c r="F277" s="274"/>
      <c r="G277" s="276">
        <v>1</v>
      </c>
      <c r="H277" s="276">
        <v>0</v>
      </c>
      <c r="I277" s="267" t="s">
        <v>211</v>
      </c>
    </row>
    <row r="278" spans="1:9" x14ac:dyDescent="0.35">
      <c r="A278" s="273">
        <v>274</v>
      </c>
      <c r="B278" s="274"/>
      <c r="C278" s="274"/>
      <c r="D278" s="274"/>
      <c r="E278" s="275"/>
      <c r="F278" s="274"/>
      <c r="G278" s="276">
        <v>1</v>
      </c>
      <c r="H278" s="276">
        <v>0</v>
      </c>
      <c r="I278" s="267" t="s">
        <v>211</v>
      </c>
    </row>
    <row r="279" spans="1:9" x14ac:dyDescent="0.35">
      <c r="A279" s="273">
        <v>275</v>
      </c>
      <c r="B279" s="274"/>
      <c r="C279" s="274"/>
      <c r="D279" s="274"/>
      <c r="E279" s="275"/>
      <c r="F279" s="274"/>
      <c r="G279" s="276">
        <v>1</v>
      </c>
      <c r="H279" s="276">
        <v>0</v>
      </c>
      <c r="I279" s="267" t="s">
        <v>211</v>
      </c>
    </row>
    <row r="280" spans="1:9" x14ac:dyDescent="0.35">
      <c r="A280" s="273">
        <v>276</v>
      </c>
      <c r="B280" s="274"/>
      <c r="C280" s="274"/>
      <c r="D280" s="274"/>
      <c r="E280" s="275"/>
      <c r="F280" s="274"/>
      <c r="G280" s="276">
        <v>1</v>
      </c>
      <c r="H280" s="276">
        <v>0</v>
      </c>
      <c r="I280" s="267" t="s">
        <v>211</v>
      </c>
    </row>
    <row r="281" spans="1:9" x14ac:dyDescent="0.35">
      <c r="A281" s="273">
        <v>277</v>
      </c>
      <c r="B281" s="274"/>
      <c r="C281" s="274"/>
      <c r="D281" s="274"/>
      <c r="E281" s="275"/>
      <c r="F281" s="274"/>
      <c r="G281" s="276">
        <v>1</v>
      </c>
      <c r="H281" s="276">
        <v>0</v>
      </c>
      <c r="I281" s="267" t="s">
        <v>211</v>
      </c>
    </row>
    <row r="282" spans="1:9" x14ac:dyDescent="0.35">
      <c r="A282" s="273">
        <v>278</v>
      </c>
      <c r="B282" s="274"/>
      <c r="C282" s="274"/>
      <c r="D282" s="274"/>
      <c r="E282" s="275"/>
      <c r="F282" s="274"/>
      <c r="G282" s="276">
        <v>1</v>
      </c>
      <c r="H282" s="276">
        <v>0</v>
      </c>
      <c r="I282" s="267" t="s">
        <v>211</v>
      </c>
    </row>
    <row r="283" spans="1:9" x14ac:dyDescent="0.35">
      <c r="A283" s="273">
        <v>279</v>
      </c>
      <c r="B283" s="274"/>
      <c r="C283" s="274"/>
      <c r="D283" s="274"/>
      <c r="E283" s="275"/>
      <c r="F283" s="274"/>
      <c r="G283" s="276">
        <v>1</v>
      </c>
      <c r="H283" s="276">
        <v>0</v>
      </c>
      <c r="I283" s="267" t="s">
        <v>211</v>
      </c>
    </row>
    <row r="284" spans="1:9" x14ac:dyDescent="0.35">
      <c r="A284" s="273">
        <v>280</v>
      </c>
      <c r="B284" s="274"/>
      <c r="C284" s="274"/>
      <c r="D284" s="274"/>
      <c r="E284" s="275"/>
      <c r="F284" s="274"/>
      <c r="G284" s="276">
        <v>1</v>
      </c>
      <c r="H284" s="276">
        <v>0</v>
      </c>
      <c r="I284" s="267" t="s">
        <v>211</v>
      </c>
    </row>
    <row r="285" spans="1:9" x14ac:dyDescent="0.35">
      <c r="A285" s="273">
        <v>281</v>
      </c>
      <c r="B285" s="274"/>
      <c r="C285" s="274"/>
      <c r="D285" s="274"/>
      <c r="E285" s="275"/>
      <c r="F285" s="274"/>
      <c r="G285" s="276">
        <v>1</v>
      </c>
      <c r="H285" s="276">
        <v>0</v>
      </c>
      <c r="I285" s="267" t="s">
        <v>211</v>
      </c>
    </row>
    <row r="286" spans="1:9" x14ac:dyDescent="0.35">
      <c r="A286" s="273">
        <v>282</v>
      </c>
      <c r="B286" s="274"/>
      <c r="C286" s="274"/>
      <c r="D286" s="274"/>
      <c r="E286" s="275"/>
      <c r="F286" s="274"/>
      <c r="G286" s="276">
        <v>1</v>
      </c>
      <c r="H286" s="276">
        <v>0</v>
      </c>
      <c r="I286" s="267" t="s">
        <v>211</v>
      </c>
    </row>
    <row r="287" spans="1:9" x14ac:dyDescent="0.35">
      <c r="A287" s="273">
        <v>283</v>
      </c>
      <c r="B287" s="274"/>
      <c r="C287" s="274"/>
      <c r="D287" s="274"/>
      <c r="E287" s="275"/>
      <c r="F287" s="274"/>
      <c r="G287" s="276">
        <v>1</v>
      </c>
      <c r="H287" s="276">
        <v>0</v>
      </c>
      <c r="I287" s="267" t="s">
        <v>211</v>
      </c>
    </row>
    <row r="288" spans="1:9" x14ac:dyDescent="0.35">
      <c r="A288" s="273">
        <v>284</v>
      </c>
      <c r="B288" s="274"/>
      <c r="C288" s="274"/>
      <c r="D288" s="274"/>
      <c r="E288" s="275"/>
      <c r="F288" s="274"/>
      <c r="G288" s="276">
        <v>1</v>
      </c>
      <c r="H288" s="276">
        <v>0</v>
      </c>
      <c r="I288" s="267" t="s">
        <v>211</v>
      </c>
    </row>
    <row r="289" spans="1:9" x14ac:dyDescent="0.35">
      <c r="A289" s="273">
        <v>285</v>
      </c>
      <c r="B289" s="274"/>
      <c r="C289" s="274"/>
      <c r="D289" s="274"/>
      <c r="E289" s="275"/>
      <c r="F289" s="274"/>
      <c r="G289" s="276">
        <v>1</v>
      </c>
      <c r="H289" s="276">
        <v>0</v>
      </c>
      <c r="I289" s="267" t="s">
        <v>211</v>
      </c>
    </row>
    <row r="290" spans="1:9" x14ac:dyDescent="0.35">
      <c r="A290" s="273">
        <v>286</v>
      </c>
      <c r="B290" s="274"/>
      <c r="C290" s="274"/>
      <c r="D290" s="274"/>
      <c r="E290" s="275"/>
      <c r="F290" s="274"/>
      <c r="G290" s="276">
        <v>1</v>
      </c>
      <c r="H290" s="276">
        <v>0</v>
      </c>
      <c r="I290" s="267" t="s">
        <v>211</v>
      </c>
    </row>
    <row r="291" spans="1:9" x14ac:dyDescent="0.35">
      <c r="A291" s="273">
        <v>287</v>
      </c>
      <c r="B291" s="274"/>
      <c r="C291" s="274"/>
      <c r="D291" s="274"/>
      <c r="E291" s="275"/>
      <c r="F291" s="274"/>
      <c r="G291" s="276">
        <v>1</v>
      </c>
      <c r="H291" s="276">
        <v>0</v>
      </c>
      <c r="I291" s="267" t="s">
        <v>211</v>
      </c>
    </row>
    <row r="292" spans="1:9" x14ac:dyDescent="0.35">
      <c r="A292" s="273">
        <v>288</v>
      </c>
      <c r="B292" s="274"/>
      <c r="C292" s="274"/>
      <c r="D292" s="274"/>
      <c r="E292" s="275"/>
      <c r="F292" s="274"/>
      <c r="G292" s="276">
        <v>1</v>
      </c>
      <c r="H292" s="276">
        <v>0</v>
      </c>
      <c r="I292" s="267" t="s">
        <v>211</v>
      </c>
    </row>
    <row r="293" spans="1:9" x14ac:dyDescent="0.35">
      <c r="A293" s="273">
        <v>289</v>
      </c>
      <c r="B293" s="274"/>
      <c r="C293" s="274"/>
      <c r="D293" s="274"/>
      <c r="E293" s="275"/>
      <c r="F293" s="274"/>
      <c r="G293" s="276">
        <v>1</v>
      </c>
      <c r="H293" s="276">
        <v>0</v>
      </c>
      <c r="I293" s="267" t="s">
        <v>211</v>
      </c>
    </row>
    <row r="294" spans="1:9" x14ac:dyDescent="0.35">
      <c r="A294" s="273">
        <v>290</v>
      </c>
      <c r="B294" s="274"/>
      <c r="C294" s="274"/>
      <c r="D294" s="274"/>
      <c r="E294" s="275"/>
      <c r="F294" s="274"/>
      <c r="G294" s="276">
        <v>1</v>
      </c>
      <c r="H294" s="276">
        <v>0</v>
      </c>
      <c r="I294" s="267" t="s">
        <v>211</v>
      </c>
    </row>
    <row r="295" spans="1:9" x14ac:dyDescent="0.35">
      <c r="A295" s="273">
        <v>291</v>
      </c>
      <c r="B295" s="274"/>
      <c r="C295" s="274"/>
      <c r="D295" s="274"/>
      <c r="E295" s="275"/>
      <c r="F295" s="274"/>
      <c r="G295" s="276">
        <v>1</v>
      </c>
      <c r="H295" s="276">
        <v>0</v>
      </c>
      <c r="I295" s="267" t="s">
        <v>211</v>
      </c>
    </row>
    <row r="296" spans="1:9" x14ac:dyDescent="0.35">
      <c r="A296" s="273">
        <v>292</v>
      </c>
      <c r="B296" s="274"/>
      <c r="C296" s="274"/>
      <c r="D296" s="274"/>
      <c r="E296" s="275"/>
      <c r="F296" s="274"/>
      <c r="G296" s="276">
        <v>1</v>
      </c>
      <c r="H296" s="276">
        <v>0</v>
      </c>
      <c r="I296" s="267" t="s">
        <v>211</v>
      </c>
    </row>
    <row r="297" spans="1:9" x14ac:dyDescent="0.35">
      <c r="A297" s="273">
        <v>293</v>
      </c>
      <c r="B297" s="274"/>
      <c r="C297" s="274"/>
      <c r="D297" s="274"/>
      <c r="E297" s="275"/>
      <c r="F297" s="274"/>
      <c r="G297" s="276">
        <v>1</v>
      </c>
      <c r="H297" s="276">
        <v>0</v>
      </c>
      <c r="I297" s="267" t="s">
        <v>211</v>
      </c>
    </row>
    <row r="298" spans="1:9" x14ac:dyDescent="0.35">
      <c r="A298" s="273">
        <v>294</v>
      </c>
      <c r="B298" s="274"/>
      <c r="C298" s="274"/>
      <c r="D298" s="274"/>
      <c r="E298" s="275"/>
      <c r="F298" s="274"/>
      <c r="G298" s="276">
        <v>1</v>
      </c>
      <c r="H298" s="276">
        <v>0</v>
      </c>
      <c r="I298" s="267" t="s">
        <v>211</v>
      </c>
    </row>
    <row r="299" spans="1:9" x14ac:dyDescent="0.35">
      <c r="A299" s="273">
        <v>295</v>
      </c>
      <c r="B299" s="274"/>
      <c r="C299" s="274"/>
      <c r="D299" s="274"/>
      <c r="E299" s="275"/>
      <c r="F299" s="274"/>
      <c r="G299" s="276">
        <v>1</v>
      </c>
      <c r="H299" s="276">
        <v>0</v>
      </c>
      <c r="I299" s="267" t="s">
        <v>211</v>
      </c>
    </row>
    <row r="300" spans="1:9" x14ac:dyDescent="0.35">
      <c r="A300" s="273">
        <v>296</v>
      </c>
      <c r="B300" s="274"/>
      <c r="C300" s="274"/>
      <c r="D300" s="274"/>
      <c r="E300" s="275"/>
      <c r="F300" s="274"/>
      <c r="G300" s="276">
        <v>1</v>
      </c>
      <c r="H300" s="276">
        <v>0</v>
      </c>
      <c r="I300" s="267" t="s">
        <v>211</v>
      </c>
    </row>
    <row r="301" spans="1:9" x14ac:dyDescent="0.35">
      <c r="A301" s="273">
        <v>297</v>
      </c>
      <c r="B301" s="274"/>
      <c r="C301" s="274"/>
      <c r="D301" s="274"/>
      <c r="E301" s="275"/>
      <c r="F301" s="274"/>
      <c r="G301" s="276">
        <v>1</v>
      </c>
      <c r="H301" s="276">
        <v>0</v>
      </c>
      <c r="I301" s="267" t="s">
        <v>211</v>
      </c>
    </row>
    <row r="302" spans="1:9" x14ac:dyDescent="0.35">
      <c r="A302" s="273">
        <v>298</v>
      </c>
      <c r="B302" s="274"/>
      <c r="C302" s="274"/>
      <c r="D302" s="274"/>
      <c r="E302" s="275"/>
      <c r="F302" s="274"/>
      <c r="G302" s="276">
        <v>1</v>
      </c>
      <c r="H302" s="276">
        <v>0</v>
      </c>
      <c r="I302" s="267" t="s">
        <v>211</v>
      </c>
    </row>
    <row r="303" spans="1:9" x14ac:dyDescent="0.35">
      <c r="A303" s="273">
        <v>299</v>
      </c>
      <c r="B303" s="274"/>
      <c r="C303" s="274"/>
      <c r="D303" s="274"/>
      <c r="E303" s="275"/>
      <c r="F303" s="274"/>
      <c r="G303" s="276">
        <v>1</v>
      </c>
      <c r="H303" s="276">
        <v>0</v>
      </c>
      <c r="I303" s="267" t="s">
        <v>211</v>
      </c>
    </row>
    <row r="304" spans="1:9" x14ac:dyDescent="0.35">
      <c r="A304" s="273">
        <v>300</v>
      </c>
      <c r="B304" s="274"/>
      <c r="C304" s="274"/>
      <c r="D304" s="274"/>
      <c r="E304" s="275"/>
      <c r="F304" s="274"/>
      <c r="G304" s="276">
        <v>1</v>
      </c>
      <c r="H304" s="276">
        <v>0</v>
      </c>
      <c r="I304" s="267" t="s">
        <v>211</v>
      </c>
    </row>
  </sheetData>
  <sheetProtection algorithmName="SHA-512" hashValue="Te7+KQJi8AR6i0MiTA38l1w4Tk5r5LqXEqHjBc26sYq8dtq0Lq4xggsij2ERO0w+2RxdonyicbtSMSeRxvKJww==" saltValue="wPo13pltuTM9XcG6G0LTcQ==" spinCount="100000" sheet="1" objects="1" scenarios="1" autoFilter="0"/>
  <mergeCells count="3">
    <mergeCell ref="A1:F1"/>
    <mergeCell ref="A2:C2"/>
    <mergeCell ref="D2:F2"/>
  </mergeCells>
  <conditionalFormatting sqref="I1:I3 I5:I1048576">
    <cfRule type="containsText" dxfId="1" priority="1" operator="containsText" text="nejsou">
      <formula>NOT(ISERROR(SEARCH("nejsou",I1)))</formula>
    </cfRule>
    <cfRule type="containsText" dxfId="0" priority="2" operator="containsText" text="opakuje">
      <formula>NOT(ISERROR(SEARCH("opakuje",I1)))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7"/>
  <sheetViews>
    <sheetView workbookViewId="0">
      <selection activeCell="B1" sqref="B1"/>
    </sheetView>
  </sheetViews>
  <sheetFormatPr defaultColWidth="9.1796875" defaultRowHeight="16" x14ac:dyDescent="0.35"/>
  <cols>
    <col min="1" max="1" width="9.1796875" style="277"/>
    <col min="2" max="2" width="109.54296875" style="277" customWidth="1"/>
    <col min="3" max="16384" width="9.1796875" style="277"/>
  </cols>
  <sheetData>
    <row r="1" spans="1:2" ht="21" x14ac:dyDescent="0.35">
      <c r="B1" s="278" t="s">
        <v>212</v>
      </c>
    </row>
    <row r="2" spans="1:2" ht="21" x14ac:dyDescent="0.35">
      <c r="B2" s="279"/>
    </row>
    <row r="3" spans="1:2" ht="64" x14ac:dyDescent="0.35">
      <c r="A3" s="277" t="s">
        <v>213</v>
      </c>
      <c r="B3" s="277" t="s">
        <v>320</v>
      </c>
    </row>
    <row r="4" spans="1:2" ht="32" x14ac:dyDescent="0.35">
      <c r="A4" s="277" t="s">
        <v>214</v>
      </c>
      <c r="B4" s="277" t="s">
        <v>215</v>
      </c>
    </row>
    <row r="5" spans="1:2" ht="32" x14ac:dyDescent="0.35">
      <c r="A5" s="277" t="s">
        <v>9</v>
      </c>
      <c r="B5" s="277" t="s">
        <v>216</v>
      </c>
    </row>
    <row r="6" spans="1:2" ht="32" x14ac:dyDescent="0.35">
      <c r="A6" s="277" t="s">
        <v>217</v>
      </c>
      <c r="B6" s="277" t="s">
        <v>218</v>
      </c>
    </row>
    <row r="7" spans="1:2" ht="114.5" customHeight="1" x14ac:dyDescent="0.35">
      <c r="A7" s="277" t="s">
        <v>26</v>
      </c>
      <c r="B7" s="277" t="s">
        <v>336</v>
      </c>
    </row>
  </sheetData>
  <sheetProtection algorithmName="SHA-512" hashValue="G5wMIwBJh4KxoOi4Z+G5WFyxrZYnxqFTcPvSAeiq3p/YOXAh36t1pAnj7xKEOzb1rY/x4ENtjFzz4JcKXn/Qhw==" saltValue="t+X++vgAz7U3r80oAZ256w==" spinCount="100000" sheet="1" objects="1" scenarios="1" autoFilter="0"/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03"/>
  <sheetViews>
    <sheetView topLeftCell="B1" workbookViewId="0">
      <selection activeCell="B2" sqref="B2"/>
    </sheetView>
  </sheetViews>
  <sheetFormatPr defaultColWidth="9.1796875" defaultRowHeight="14.5" x14ac:dyDescent="0.35"/>
  <cols>
    <col min="1" max="1" width="28.453125" style="280" customWidth="1"/>
    <col min="2" max="2" width="18.81640625" style="280" customWidth="1"/>
    <col min="3" max="3" width="16.26953125" style="280" customWidth="1"/>
    <col min="4" max="4" width="15.81640625" style="280" customWidth="1"/>
    <col min="5" max="5" width="15.26953125" style="280" customWidth="1"/>
    <col min="6" max="6" width="20.26953125" style="280" customWidth="1"/>
    <col min="7" max="7" width="16.7265625" style="280" customWidth="1"/>
    <col min="8" max="8" width="20" style="280" hidden="1" customWidth="1"/>
    <col min="9" max="9" width="14" style="280" hidden="1" customWidth="1"/>
    <col min="10" max="10" width="18.26953125" style="280" hidden="1" customWidth="1"/>
    <col min="11" max="11" width="14.26953125" style="280" customWidth="1"/>
    <col min="12" max="16384" width="9.1796875" style="280"/>
  </cols>
  <sheetData>
    <row r="1" spans="1:11" ht="40.5" customHeight="1" x14ac:dyDescent="0.35">
      <c r="A1" s="597" t="s">
        <v>219</v>
      </c>
      <c r="B1" s="597"/>
      <c r="C1" s="597"/>
      <c r="D1" s="597"/>
      <c r="E1" s="597"/>
      <c r="F1" s="597"/>
      <c r="G1" s="597"/>
    </row>
    <row r="2" spans="1:11" ht="87" x14ac:dyDescent="0.35">
      <c r="A2" s="281" t="s">
        <v>220</v>
      </c>
      <c r="B2" s="281" t="s">
        <v>221</v>
      </c>
      <c r="C2" s="282" t="s">
        <v>222</v>
      </c>
      <c r="D2" s="281" t="s">
        <v>223</v>
      </c>
      <c r="E2" s="281" t="s">
        <v>224</v>
      </c>
      <c r="F2" s="282" t="s">
        <v>225</v>
      </c>
      <c r="G2" s="281" t="s">
        <v>226</v>
      </c>
      <c r="H2" s="283" t="s">
        <v>227</v>
      </c>
      <c r="I2" s="283" t="s">
        <v>228</v>
      </c>
      <c r="J2" s="283" t="s">
        <v>229</v>
      </c>
    </row>
    <row r="3" spans="1:11" x14ac:dyDescent="0.35">
      <c r="A3" s="284"/>
      <c r="B3" s="285"/>
      <c r="C3" s="285"/>
      <c r="D3" s="285"/>
      <c r="E3" s="285"/>
      <c r="F3" s="286" t="str">
        <f>IF(A3="","",IF(D3/J3*E3&gt;0.9,1,IF(D3/J3*E3&gt;0.8,0.9,IF(D3/J3*E3&gt;0.7,0.8,IF(D3/J3*E3&gt;0.6,0.7,IF(D3/J3*E3&gt;0.5,0.6,IF(D3/J3*E3&gt;0.4,0.5,IF(D3/J3*E3&gt;0.3,0.4,IF(D3/J3*E3&gt;0.2,0.3,IF(D3/J3*E3&gt;0.1,0.2,IF(D3/J3*E3&gt;0,0.1,0)))))))))))</f>
        <v/>
      </c>
      <c r="G3" s="289" t="str">
        <f>IF(B3="","",IF(OR(B3="2.III/3",B3="2.VIII/3"),I3,H3))</f>
        <v/>
      </c>
      <c r="H3" s="287" t="str">
        <f>IF(A3="","",(E3-F3)*10)</f>
        <v/>
      </c>
      <c r="I3" s="287" t="str">
        <f>IF(A3="","",IF(E3=1,IF(F3&gt;0.9,0,IF(F3&gt;0.8,0.2,IF(F3&gt;0.7,0.4,IF(F3&gt;0.6,0.6,IF(F3&gt;0.5,0.8,IF(F3&gt;0.4,1,IF(F3&gt;0.3,1.2,IF(F3&gt;0.2,1.4,IF(F3&gt;0.1,1.6,IF(F3&gt;0,1.8,2)))))))))),IF(E3=0.5,IF(F3&gt;0.4,0,IF(F3&gt;0.3,0.2,IF(F3&gt;0.2,0.4,IF(F3&gt;0.1,0.6,IF(F3&gt;0,0.8,1))))),"NR")))</f>
        <v/>
      </c>
      <c r="J3" s="287" t="str">
        <f>IF(A3="","",VLOOKUP(C3,'SKRÝT!!  Pomocné'!$D$2:$E$45,2,FALSE))</f>
        <v/>
      </c>
      <c r="K3" s="288"/>
    </row>
    <row r="4" spans="1:11" x14ac:dyDescent="0.35">
      <c r="A4" s="284"/>
      <c r="B4" s="285"/>
      <c r="C4" s="285"/>
      <c r="D4" s="284"/>
      <c r="E4" s="284"/>
      <c r="F4" s="286" t="str">
        <f t="shared" ref="F4:F67" si="0">IF(A4="","",IF(D4/J4*E4&gt;0.9,1,IF(D4/J4*E4&gt;0.8,0.9,IF(D4/J4*E4&gt;0.7,0.8,IF(D4/J4*E4&gt;0.6,0.7,IF(D4/J4*E4&gt;0.5,0.6,IF(D4/J4*E4&gt;0.4,0.5,IF(D4/J4*E4&gt;0.3,0.4,IF(D4/J4*E4&gt;0.2,0.3,IF(D4/J4*E4&gt;0.1,0.2,IF(D4/J4*E4&gt;0,0.1,0)))))))))))</f>
        <v/>
      </c>
      <c r="G4" s="289" t="str">
        <f t="shared" ref="G4:G67" si="1">IF(B4="","",IF(OR(B4="2.III/3",B4="2.VIII/3"),I4,H4))</f>
        <v/>
      </c>
      <c r="H4" s="287" t="str">
        <f t="shared" ref="H4:H67" si="2">IF(A4="","",(E4-F4)*10)</f>
        <v/>
      </c>
      <c r="I4" s="287" t="str">
        <f t="shared" ref="I4:I67" si="3">IF(A4="","",IF(E4=1,IF(F4&gt;0.9,0,IF(F4&gt;0.8,0.2,IF(F4&gt;0.7,0.4,IF(F4&gt;0.6,0.6,IF(F4&gt;0.5,0.8,IF(F4&gt;0.4,1,IF(F4&gt;0.3,1.2,IF(F4&gt;0.2,1.4,IF(F4&gt;0.1,1.6,IF(F4&gt;0,1.8,2)))))))))),IF(E4=0.5,IF(F4&gt;0.4,0,IF(F4&gt;0.3,0.2,IF(F4&gt;0.2,0.4,IF(F4&gt;0.1,0.6,IF(F4&gt;0,0.8,1))))),"NR")))</f>
        <v/>
      </c>
      <c r="J4" s="287" t="str">
        <f>IF(A4="","",VLOOKUP(C4,'SKRÝT!!  Pomocné'!$D$2:$E$45,2,FALSE))</f>
        <v/>
      </c>
    </row>
    <row r="5" spans="1:11" x14ac:dyDescent="0.35">
      <c r="A5" s="284"/>
      <c r="B5" s="285"/>
      <c r="C5" s="285"/>
      <c r="D5" s="284"/>
      <c r="E5" s="284"/>
      <c r="F5" s="286" t="str">
        <f t="shared" si="0"/>
        <v/>
      </c>
      <c r="G5" s="289" t="str">
        <f t="shared" si="1"/>
        <v/>
      </c>
      <c r="H5" s="287" t="str">
        <f t="shared" si="2"/>
        <v/>
      </c>
      <c r="I5" s="287" t="str">
        <f t="shared" si="3"/>
        <v/>
      </c>
      <c r="J5" s="287" t="str">
        <f>IF(A5="","",VLOOKUP(C5,'SKRÝT!!  Pomocné'!$D$2:$E$45,2,FALSE))</f>
        <v/>
      </c>
    </row>
    <row r="6" spans="1:11" x14ac:dyDescent="0.35">
      <c r="A6" s="284"/>
      <c r="B6" s="285"/>
      <c r="C6" s="285"/>
      <c r="D6" s="284"/>
      <c r="E6" s="284"/>
      <c r="F6" s="286" t="str">
        <f t="shared" si="0"/>
        <v/>
      </c>
      <c r="G6" s="289" t="str">
        <f t="shared" si="1"/>
        <v/>
      </c>
      <c r="H6" s="287" t="str">
        <f t="shared" si="2"/>
        <v/>
      </c>
      <c r="I6" s="287" t="str">
        <f t="shared" si="3"/>
        <v/>
      </c>
      <c r="J6" s="287" t="str">
        <f>IF(A6="","",VLOOKUP(C6,'SKRÝT!!  Pomocné'!$D$2:$E$45,2,FALSE))</f>
        <v/>
      </c>
    </row>
    <row r="7" spans="1:11" x14ac:dyDescent="0.35">
      <c r="A7" s="284"/>
      <c r="B7" s="285"/>
      <c r="C7" s="285"/>
      <c r="D7" s="284"/>
      <c r="E7" s="284"/>
      <c r="F7" s="286" t="str">
        <f t="shared" si="0"/>
        <v/>
      </c>
      <c r="G7" s="289" t="str">
        <f t="shared" si="1"/>
        <v/>
      </c>
      <c r="H7" s="287" t="str">
        <f t="shared" si="2"/>
        <v/>
      </c>
      <c r="I7" s="287" t="str">
        <f t="shared" si="3"/>
        <v/>
      </c>
      <c r="J7" s="287" t="str">
        <f>IF(A7="","",VLOOKUP(C7,'SKRÝT!!  Pomocné'!$D$2:$E$45,2,FALSE))</f>
        <v/>
      </c>
    </row>
    <row r="8" spans="1:11" x14ac:dyDescent="0.35">
      <c r="A8" s="284"/>
      <c r="B8" s="285"/>
      <c r="C8" s="285"/>
      <c r="D8" s="284"/>
      <c r="E8" s="284"/>
      <c r="F8" s="286" t="str">
        <f t="shared" si="0"/>
        <v/>
      </c>
      <c r="G8" s="289" t="str">
        <f t="shared" si="1"/>
        <v/>
      </c>
      <c r="H8" s="287" t="str">
        <f t="shared" si="2"/>
        <v/>
      </c>
      <c r="I8" s="287" t="str">
        <f t="shared" si="3"/>
        <v/>
      </c>
      <c r="J8" s="287" t="str">
        <f>IF(A8="","",VLOOKUP(C8,'SKRÝT!!  Pomocné'!$D$2:$E$45,2,FALSE))</f>
        <v/>
      </c>
    </row>
    <row r="9" spans="1:11" x14ac:dyDescent="0.35">
      <c r="A9" s="284"/>
      <c r="B9" s="285"/>
      <c r="C9" s="285"/>
      <c r="D9" s="284"/>
      <c r="E9" s="284"/>
      <c r="F9" s="286" t="str">
        <f t="shared" si="0"/>
        <v/>
      </c>
      <c r="G9" s="289" t="str">
        <f t="shared" si="1"/>
        <v/>
      </c>
      <c r="H9" s="287" t="str">
        <f t="shared" si="2"/>
        <v/>
      </c>
      <c r="I9" s="287" t="str">
        <f t="shared" si="3"/>
        <v/>
      </c>
      <c r="J9" s="287" t="str">
        <f>IF(A9="","",VLOOKUP(C9,'SKRÝT!!  Pomocné'!$D$2:$E$45,2,FALSE))</f>
        <v/>
      </c>
    </row>
    <row r="10" spans="1:11" x14ac:dyDescent="0.35">
      <c r="A10" s="284"/>
      <c r="B10" s="285"/>
      <c r="C10" s="285"/>
      <c r="D10" s="284"/>
      <c r="E10" s="284"/>
      <c r="F10" s="286" t="str">
        <f t="shared" si="0"/>
        <v/>
      </c>
      <c r="G10" s="289" t="str">
        <f t="shared" si="1"/>
        <v/>
      </c>
      <c r="H10" s="287" t="str">
        <f t="shared" si="2"/>
        <v/>
      </c>
      <c r="I10" s="287" t="str">
        <f t="shared" si="3"/>
        <v/>
      </c>
      <c r="J10" s="287" t="str">
        <f>IF(A10="","",VLOOKUP(C10,'SKRÝT!!  Pomocné'!$D$2:$E$45,2,FALSE))</f>
        <v/>
      </c>
    </row>
    <row r="11" spans="1:11" x14ac:dyDescent="0.35">
      <c r="A11" s="284"/>
      <c r="B11" s="285"/>
      <c r="C11" s="285"/>
      <c r="D11" s="284"/>
      <c r="E11" s="284"/>
      <c r="F11" s="286" t="str">
        <f t="shared" si="0"/>
        <v/>
      </c>
      <c r="G11" s="289" t="str">
        <f t="shared" si="1"/>
        <v/>
      </c>
      <c r="H11" s="287" t="str">
        <f t="shared" si="2"/>
        <v/>
      </c>
      <c r="I11" s="287" t="str">
        <f t="shared" si="3"/>
        <v/>
      </c>
      <c r="J11" s="287" t="str">
        <f>IF(A11="","",VLOOKUP(C11,'SKRÝT!!  Pomocné'!$D$2:$E$45,2,FALSE))</f>
        <v/>
      </c>
    </row>
    <row r="12" spans="1:11" x14ac:dyDescent="0.35">
      <c r="A12" s="284"/>
      <c r="B12" s="285"/>
      <c r="C12" s="285"/>
      <c r="D12" s="284"/>
      <c r="E12" s="284"/>
      <c r="F12" s="286" t="str">
        <f t="shared" si="0"/>
        <v/>
      </c>
      <c r="G12" s="289" t="str">
        <f t="shared" si="1"/>
        <v/>
      </c>
      <c r="H12" s="287" t="str">
        <f t="shared" si="2"/>
        <v/>
      </c>
      <c r="I12" s="287" t="str">
        <f t="shared" si="3"/>
        <v/>
      </c>
      <c r="J12" s="287" t="str">
        <f>IF(A12="","",VLOOKUP(C12,'SKRÝT!!  Pomocné'!$D$2:$E$45,2,FALSE))</f>
        <v/>
      </c>
    </row>
    <row r="13" spans="1:11" x14ac:dyDescent="0.35">
      <c r="A13" s="284"/>
      <c r="B13" s="285"/>
      <c r="C13" s="285"/>
      <c r="D13" s="284"/>
      <c r="E13" s="284"/>
      <c r="F13" s="286" t="str">
        <f t="shared" si="0"/>
        <v/>
      </c>
      <c r="G13" s="289" t="str">
        <f t="shared" si="1"/>
        <v/>
      </c>
      <c r="H13" s="287" t="str">
        <f t="shared" si="2"/>
        <v/>
      </c>
      <c r="I13" s="287" t="str">
        <f t="shared" si="3"/>
        <v/>
      </c>
      <c r="J13" s="287" t="str">
        <f>IF(A13="","",VLOOKUP(C13,'SKRÝT!!  Pomocné'!$D$2:$E$45,2,FALSE))</f>
        <v/>
      </c>
    </row>
    <row r="14" spans="1:11" x14ac:dyDescent="0.35">
      <c r="A14" s="284"/>
      <c r="B14" s="285"/>
      <c r="C14" s="285"/>
      <c r="D14" s="284"/>
      <c r="E14" s="284"/>
      <c r="F14" s="286" t="str">
        <f t="shared" si="0"/>
        <v/>
      </c>
      <c r="G14" s="289" t="str">
        <f t="shared" si="1"/>
        <v/>
      </c>
      <c r="H14" s="287" t="str">
        <f t="shared" si="2"/>
        <v/>
      </c>
      <c r="I14" s="287" t="str">
        <f t="shared" si="3"/>
        <v/>
      </c>
      <c r="J14" s="287" t="str">
        <f>IF(A14="","",VLOOKUP(C14,'SKRÝT!!  Pomocné'!$D$2:$E$45,2,FALSE))</f>
        <v/>
      </c>
    </row>
    <row r="15" spans="1:11" x14ac:dyDescent="0.35">
      <c r="A15" s="284"/>
      <c r="B15" s="285"/>
      <c r="C15" s="285"/>
      <c r="D15" s="284"/>
      <c r="E15" s="284"/>
      <c r="F15" s="286" t="str">
        <f t="shared" si="0"/>
        <v/>
      </c>
      <c r="G15" s="289" t="str">
        <f t="shared" si="1"/>
        <v/>
      </c>
      <c r="H15" s="287" t="str">
        <f t="shared" si="2"/>
        <v/>
      </c>
      <c r="I15" s="287" t="str">
        <f t="shared" si="3"/>
        <v/>
      </c>
      <c r="J15" s="287" t="str">
        <f>IF(A15="","",VLOOKUP(C15,'SKRÝT!!  Pomocné'!$D$2:$E$45,2,FALSE))</f>
        <v/>
      </c>
    </row>
    <row r="16" spans="1:11" x14ac:dyDescent="0.35">
      <c r="A16" s="284"/>
      <c r="B16" s="285"/>
      <c r="C16" s="285"/>
      <c r="D16" s="284"/>
      <c r="E16" s="284"/>
      <c r="F16" s="286" t="str">
        <f t="shared" si="0"/>
        <v/>
      </c>
      <c r="G16" s="289" t="str">
        <f t="shared" si="1"/>
        <v/>
      </c>
      <c r="H16" s="287" t="str">
        <f t="shared" si="2"/>
        <v/>
      </c>
      <c r="I16" s="287" t="str">
        <f t="shared" si="3"/>
        <v/>
      </c>
      <c r="J16" s="287" t="str">
        <f>IF(A16="","",VLOOKUP(C16,'SKRÝT!!  Pomocné'!$D$2:$E$45,2,FALSE))</f>
        <v/>
      </c>
    </row>
    <row r="17" spans="1:10" x14ac:dyDescent="0.35">
      <c r="A17" s="284"/>
      <c r="B17" s="285"/>
      <c r="C17" s="285"/>
      <c r="D17" s="284"/>
      <c r="E17" s="284"/>
      <c r="F17" s="286" t="str">
        <f t="shared" si="0"/>
        <v/>
      </c>
      <c r="G17" s="289" t="str">
        <f t="shared" si="1"/>
        <v/>
      </c>
      <c r="H17" s="287" t="str">
        <f t="shared" si="2"/>
        <v/>
      </c>
      <c r="I17" s="287" t="str">
        <f t="shared" si="3"/>
        <v/>
      </c>
      <c r="J17" s="287" t="str">
        <f>IF(A17="","",VLOOKUP(C17,'SKRÝT!!  Pomocné'!$D$2:$E$45,2,FALSE))</f>
        <v/>
      </c>
    </row>
    <row r="18" spans="1:10" x14ac:dyDescent="0.35">
      <c r="A18" s="284"/>
      <c r="B18" s="285"/>
      <c r="C18" s="285"/>
      <c r="D18" s="284"/>
      <c r="E18" s="284"/>
      <c r="F18" s="286" t="str">
        <f t="shared" si="0"/>
        <v/>
      </c>
      <c r="G18" s="289" t="str">
        <f t="shared" si="1"/>
        <v/>
      </c>
      <c r="H18" s="287" t="str">
        <f t="shared" si="2"/>
        <v/>
      </c>
      <c r="I18" s="287" t="str">
        <f t="shared" si="3"/>
        <v/>
      </c>
      <c r="J18" s="287" t="str">
        <f>IF(A18="","",VLOOKUP(C18,'SKRÝT!!  Pomocné'!$D$2:$E$45,2,FALSE))</f>
        <v/>
      </c>
    </row>
    <row r="19" spans="1:10" x14ac:dyDescent="0.35">
      <c r="A19" s="284"/>
      <c r="B19" s="285"/>
      <c r="C19" s="285"/>
      <c r="D19" s="284"/>
      <c r="E19" s="284"/>
      <c r="F19" s="286" t="str">
        <f t="shared" si="0"/>
        <v/>
      </c>
      <c r="G19" s="289" t="str">
        <f t="shared" si="1"/>
        <v/>
      </c>
      <c r="H19" s="287" t="str">
        <f t="shared" si="2"/>
        <v/>
      </c>
      <c r="I19" s="287" t="str">
        <f t="shared" si="3"/>
        <v/>
      </c>
      <c r="J19" s="287" t="str">
        <f>IF(A19="","",VLOOKUP(C19,'SKRÝT!!  Pomocné'!$D$2:$E$45,2,FALSE))</f>
        <v/>
      </c>
    </row>
    <row r="20" spans="1:10" x14ac:dyDescent="0.35">
      <c r="A20" s="284"/>
      <c r="B20" s="285"/>
      <c r="C20" s="285"/>
      <c r="D20" s="284"/>
      <c r="E20" s="284"/>
      <c r="F20" s="286" t="str">
        <f t="shared" si="0"/>
        <v/>
      </c>
      <c r="G20" s="289" t="str">
        <f t="shared" si="1"/>
        <v/>
      </c>
      <c r="H20" s="287" t="str">
        <f t="shared" si="2"/>
        <v/>
      </c>
      <c r="I20" s="287" t="str">
        <f t="shared" si="3"/>
        <v/>
      </c>
      <c r="J20" s="287" t="str">
        <f>IF(A20="","",VLOOKUP(C20,'SKRÝT!!  Pomocné'!$D$2:$E$45,2,FALSE))</f>
        <v/>
      </c>
    </row>
    <row r="21" spans="1:10" x14ac:dyDescent="0.35">
      <c r="A21" s="284"/>
      <c r="B21" s="285"/>
      <c r="C21" s="285"/>
      <c r="D21" s="284"/>
      <c r="E21" s="284"/>
      <c r="F21" s="286" t="str">
        <f t="shared" si="0"/>
        <v/>
      </c>
      <c r="G21" s="289" t="str">
        <f t="shared" si="1"/>
        <v/>
      </c>
      <c r="H21" s="287" t="str">
        <f t="shared" si="2"/>
        <v/>
      </c>
      <c r="I21" s="287" t="str">
        <f t="shared" si="3"/>
        <v/>
      </c>
      <c r="J21" s="287" t="str">
        <f>IF(A21="","",VLOOKUP(C21,'SKRÝT!!  Pomocné'!$D$2:$E$45,2,FALSE))</f>
        <v/>
      </c>
    </row>
    <row r="22" spans="1:10" x14ac:dyDescent="0.35">
      <c r="A22" s="284"/>
      <c r="B22" s="285"/>
      <c r="C22" s="285"/>
      <c r="D22" s="284"/>
      <c r="E22" s="284"/>
      <c r="F22" s="286" t="str">
        <f t="shared" si="0"/>
        <v/>
      </c>
      <c r="G22" s="289" t="str">
        <f t="shared" si="1"/>
        <v/>
      </c>
      <c r="H22" s="287" t="str">
        <f t="shared" si="2"/>
        <v/>
      </c>
      <c r="I22" s="287" t="str">
        <f t="shared" si="3"/>
        <v/>
      </c>
      <c r="J22" s="287" t="str">
        <f>IF(A22="","",VLOOKUP(C22,'SKRÝT!!  Pomocné'!$D$2:$E$45,2,FALSE))</f>
        <v/>
      </c>
    </row>
    <row r="23" spans="1:10" x14ac:dyDescent="0.35">
      <c r="A23" s="284"/>
      <c r="B23" s="285"/>
      <c r="C23" s="285"/>
      <c r="D23" s="284"/>
      <c r="E23" s="284"/>
      <c r="F23" s="286" t="str">
        <f t="shared" si="0"/>
        <v/>
      </c>
      <c r="G23" s="289" t="str">
        <f t="shared" si="1"/>
        <v/>
      </c>
      <c r="H23" s="287" t="str">
        <f t="shared" si="2"/>
        <v/>
      </c>
      <c r="I23" s="287" t="str">
        <f t="shared" si="3"/>
        <v/>
      </c>
      <c r="J23" s="287" t="str">
        <f>IF(A23="","",VLOOKUP(C23,'SKRÝT!!  Pomocné'!$D$2:$E$45,2,FALSE))</f>
        <v/>
      </c>
    </row>
    <row r="24" spans="1:10" x14ac:dyDescent="0.35">
      <c r="A24" s="284"/>
      <c r="B24" s="285"/>
      <c r="C24" s="285"/>
      <c r="D24" s="284"/>
      <c r="E24" s="284"/>
      <c r="F24" s="286" t="str">
        <f t="shared" si="0"/>
        <v/>
      </c>
      <c r="G24" s="289" t="str">
        <f t="shared" si="1"/>
        <v/>
      </c>
      <c r="H24" s="287" t="str">
        <f t="shared" si="2"/>
        <v/>
      </c>
      <c r="I24" s="287" t="str">
        <f t="shared" si="3"/>
        <v/>
      </c>
      <c r="J24" s="287" t="str">
        <f>IF(A24="","",VLOOKUP(C24,'SKRÝT!!  Pomocné'!$D$2:$E$45,2,FALSE))</f>
        <v/>
      </c>
    </row>
    <row r="25" spans="1:10" x14ac:dyDescent="0.35">
      <c r="A25" s="284"/>
      <c r="B25" s="285"/>
      <c r="C25" s="285"/>
      <c r="D25" s="284"/>
      <c r="E25" s="284"/>
      <c r="F25" s="286" t="str">
        <f t="shared" si="0"/>
        <v/>
      </c>
      <c r="G25" s="289" t="str">
        <f t="shared" si="1"/>
        <v/>
      </c>
      <c r="H25" s="287" t="str">
        <f t="shared" si="2"/>
        <v/>
      </c>
      <c r="I25" s="287" t="str">
        <f t="shared" si="3"/>
        <v/>
      </c>
      <c r="J25" s="287" t="str">
        <f>IF(A25="","",VLOOKUP(C25,'SKRÝT!!  Pomocné'!$D$2:$E$45,2,FALSE))</f>
        <v/>
      </c>
    </row>
    <row r="26" spans="1:10" x14ac:dyDescent="0.35">
      <c r="A26" s="284"/>
      <c r="B26" s="285"/>
      <c r="C26" s="285"/>
      <c r="D26" s="284"/>
      <c r="E26" s="284"/>
      <c r="F26" s="286" t="str">
        <f t="shared" si="0"/>
        <v/>
      </c>
      <c r="G26" s="289" t="str">
        <f t="shared" si="1"/>
        <v/>
      </c>
      <c r="H26" s="287" t="str">
        <f t="shared" si="2"/>
        <v/>
      </c>
      <c r="I26" s="287" t="str">
        <f t="shared" si="3"/>
        <v/>
      </c>
      <c r="J26" s="287" t="str">
        <f>IF(A26="","",VLOOKUP(C26,'SKRÝT!!  Pomocné'!$D$2:$E$45,2,FALSE))</f>
        <v/>
      </c>
    </row>
    <row r="27" spans="1:10" x14ac:dyDescent="0.35">
      <c r="A27" s="284"/>
      <c r="B27" s="285"/>
      <c r="C27" s="285"/>
      <c r="D27" s="284"/>
      <c r="E27" s="284"/>
      <c r="F27" s="286" t="str">
        <f t="shared" si="0"/>
        <v/>
      </c>
      <c r="G27" s="289" t="str">
        <f t="shared" si="1"/>
        <v/>
      </c>
      <c r="H27" s="287" t="str">
        <f t="shared" si="2"/>
        <v/>
      </c>
      <c r="I27" s="287" t="str">
        <f t="shared" si="3"/>
        <v/>
      </c>
      <c r="J27" s="287" t="str">
        <f>IF(A27="","",VLOOKUP(C27,'SKRÝT!!  Pomocné'!$D$2:$E$45,2,FALSE))</f>
        <v/>
      </c>
    </row>
    <row r="28" spans="1:10" x14ac:dyDescent="0.35">
      <c r="A28" s="284"/>
      <c r="B28" s="285"/>
      <c r="C28" s="285"/>
      <c r="D28" s="284"/>
      <c r="E28" s="284"/>
      <c r="F28" s="286" t="str">
        <f t="shared" si="0"/>
        <v/>
      </c>
      <c r="G28" s="289" t="str">
        <f t="shared" si="1"/>
        <v/>
      </c>
      <c r="H28" s="287" t="str">
        <f t="shared" si="2"/>
        <v/>
      </c>
      <c r="I28" s="287" t="str">
        <f t="shared" si="3"/>
        <v/>
      </c>
      <c r="J28" s="287" t="str">
        <f>IF(A28="","",VLOOKUP(C28,'SKRÝT!!  Pomocné'!$D$2:$E$45,2,FALSE))</f>
        <v/>
      </c>
    </row>
    <row r="29" spans="1:10" x14ac:dyDescent="0.35">
      <c r="A29" s="284"/>
      <c r="B29" s="285"/>
      <c r="C29" s="285"/>
      <c r="D29" s="284"/>
      <c r="E29" s="284"/>
      <c r="F29" s="286" t="str">
        <f t="shared" si="0"/>
        <v/>
      </c>
      <c r="G29" s="289" t="str">
        <f t="shared" si="1"/>
        <v/>
      </c>
      <c r="H29" s="287" t="str">
        <f t="shared" si="2"/>
        <v/>
      </c>
      <c r="I29" s="287" t="str">
        <f t="shared" si="3"/>
        <v/>
      </c>
      <c r="J29" s="287" t="str">
        <f>IF(A29="","",VLOOKUP(C29,'SKRÝT!!  Pomocné'!$D$2:$E$45,2,FALSE))</f>
        <v/>
      </c>
    </row>
    <row r="30" spans="1:10" x14ac:dyDescent="0.35">
      <c r="A30" s="284"/>
      <c r="B30" s="285"/>
      <c r="C30" s="285"/>
      <c r="D30" s="284"/>
      <c r="E30" s="284"/>
      <c r="F30" s="286" t="str">
        <f t="shared" si="0"/>
        <v/>
      </c>
      <c r="G30" s="289" t="str">
        <f t="shared" si="1"/>
        <v/>
      </c>
      <c r="H30" s="287" t="str">
        <f t="shared" si="2"/>
        <v/>
      </c>
      <c r="I30" s="287" t="str">
        <f t="shared" si="3"/>
        <v/>
      </c>
      <c r="J30" s="287" t="str">
        <f>IF(A30="","",VLOOKUP(C30,'SKRÝT!!  Pomocné'!$D$2:$E$45,2,FALSE))</f>
        <v/>
      </c>
    </row>
    <row r="31" spans="1:10" x14ac:dyDescent="0.35">
      <c r="A31" s="284"/>
      <c r="B31" s="285"/>
      <c r="C31" s="285"/>
      <c r="D31" s="284"/>
      <c r="E31" s="284"/>
      <c r="F31" s="286" t="str">
        <f t="shared" si="0"/>
        <v/>
      </c>
      <c r="G31" s="289" t="str">
        <f t="shared" si="1"/>
        <v/>
      </c>
      <c r="H31" s="287" t="str">
        <f t="shared" si="2"/>
        <v/>
      </c>
      <c r="I31" s="287" t="str">
        <f t="shared" si="3"/>
        <v/>
      </c>
      <c r="J31" s="287" t="str">
        <f>IF(A31="","",VLOOKUP(C31,'SKRÝT!!  Pomocné'!$D$2:$E$45,2,FALSE))</f>
        <v/>
      </c>
    </row>
    <row r="32" spans="1:10" x14ac:dyDescent="0.35">
      <c r="A32" s="284"/>
      <c r="B32" s="285"/>
      <c r="C32" s="285"/>
      <c r="D32" s="284"/>
      <c r="E32" s="284"/>
      <c r="F32" s="286" t="str">
        <f t="shared" si="0"/>
        <v/>
      </c>
      <c r="G32" s="289" t="str">
        <f t="shared" si="1"/>
        <v/>
      </c>
      <c r="H32" s="287" t="str">
        <f t="shared" si="2"/>
        <v/>
      </c>
      <c r="I32" s="287" t="str">
        <f t="shared" si="3"/>
        <v/>
      </c>
      <c r="J32" s="287" t="str">
        <f>IF(A32="","",VLOOKUP(C32,'SKRÝT!!  Pomocné'!$D$2:$E$45,2,FALSE))</f>
        <v/>
      </c>
    </row>
    <row r="33" spans="1:10" x14ac:dyDescent="0.35">
      <c r="A33" s="284"/>
      <c r="B33" s="285"/>
      <c r="C33" s="285"/>
      <c r="D33" s="284"/>
      <c r="E33" s="284"/>
      <c r="F33" s="286" t="str">
        <f t="shared" si="0"/>
        <v/>
      </c>
      <c r="G33" s="289" t="str">
        <f t="shared" si="1"/>
        <v/>
      </c>
      <c r="H33" s="287" t="str">
        <f t="shared" si="2"/>
        <v/>
      </c>
      <c r="I33" s="287" t="str">
        <f t="shared" si="3"/>
        <v/>
      </c>
      <c r="J33" s="287" t="str">
        <f>IF(A33="","",VLOOKUP(C33,'SKRÝT!!  Pomocné'!$D$2:$E$45,2,FALSE))</f>
        <v/>
      </c>
    </row>
    <row r="34" spans="1:10" x14ac:dyDescent="0.35">
      <c r="A34" s="284"/>
      <c r="B34" s="285"/>
      <c r="C34" s="285"/>
      <c r="D34" s="284"/>
      <c r="E34" s="284"/>
      <c r="F34" s="286" t="str">
        <f t="shared" si="0"/>
        <v/>
      </c>
      <c r="G34" s="289" t="str">
        <f t="shared" si="1"/>
        <v/>
      </c>
      <c r="H34" s="287" t="str">
        <f t="shared" si="2"/>
        <v/>
      </c>
      <c r="I34" s="287" t="str">
        <f t="shared" si="3"/>
        <v/>
      </c>
      <c r="J34" s="287" t="str">
        <f>IF(A34="","",VLOOKUP(C34,'SKRÝT!!  Pomocné'!$D$2:$E$45,2,FALSE))</f>
        <v/>
      </c>
    </row>
    <row r="35" spans="1:10" x14ac:dyDescent="0.35">
      <c r="A35" s="284"/>
      <c r="B35" s="285"/>
      <c r="C35" s="285"/>
      <c r="D35" s="284"/>
      <c r="E35" s="284"/>
      <c r="F35" s="286" t="str">
        <f t="shared" si="0"/>
        <v/>
      </c>
      <c r="G35" s="289" t="str">
        <f t="shared" si="1"/>
        <v/>
      </c>
      <c r="H35" s="287" t="str">
        <f t="shared" si="2"/>
        <v/>
      </c>
      <c r="I35" s="287" t="str">
        <f t="shared" si="3"/>
        <v/>
      </c>
      <c r="J35" s="287" t="str">
        <f>IF(A35="","",VLOOKUP(C35,'SKRÝT!!  Pomocné'!$D$2:$E$45,2,FALSE))</f>
        <v/>
      </c>
    </row>
    <row r="36" spans="1:10" x14ac:dyDescent="0.35">
      <c r="A36" s="284"/>
      <c r="B36" s="285"/>
      <c r="C36" s="285"/>
      <c r="D36" s="284"/>
      <c r="E36" s="284"/>
      <c r="F36" s="286" t="str">
        <f t="shared" si="0"/>
        <v/>
      </c>
      <c r="G36" s="289" t="str">
        <f t="shared" si="1"/>
        <v/>
      </c>
      <c r="H36" s="287" t="str">
        <f t="shared" si="2"/>
        <v/>
      </c>
      <c r="I36" s="287" t="str">
        <f t="shared" si="3"/>
        <v/>
      </c>
      <c r="J36" s="287" t="str">
        <f>IF(A36="","",VLOOKUP(C36,'SKRÝT!!  Pomocné'!$D$2:$E$45,2,FALSE))</f>
        <v/>
      </c>
    </row>
    <row r="37" spans="1:10" x14ac:dyDescent="0.35">
      <c r="A37" s="284"/>
      <c r="B37" s="285"/>
      <c r="C37" s="285"/>
      <c r="D37" s="284"/>
      <c r="E37" s="284"/>
      <c r="F37" s="286" t="str">
        <f t="shared" si="0"/>
        <v/>
      </c>
      <c r="G37" s="289" t="str">
        <f t="shared" si="1"/>
        <v/>
      </c>
      <c r="H37" s="287" t="str">
        <f t="shared" si="2"/>
        <v/>
      </c>
      <c r="I37" s="287" t="str">
        <f t="shared" si="3"/>
        <v/>
      </c>
      <c r="J37" s="287" t="str">
        <f>IF(A37="","",VLOOKUP(C37,'SKRÝT!!  Pomocné'!$D$2:$E$45,2,FALSE))</f>
        <v/>
      </c>
    </row>
    <row r="38" spans="1:10" x14ac:dyDescent="0.35">
      <c r="A38" s="284"/>
      <c r="B38" s="285"/>
      <c r="C38" s="285"/>
      <c r="D38" s="284"/>
      <c r="E38" s="284"/>
      <c r="F38" s="286" t="str">
        <f t="shared" si="0"/>
        <v/>
      </c>
      <c r="G38" s="289" t="str">
        <f t="shared" si="1"/>
        <v/>
      </c>
      <c r="H38" s="287" t="str">
        <f t="shared" si="2"/>
        <v/>
      </c>
      <c r="I38" s="287" t="str">
        <f t="shared" si="3"/>
        <v/>
      </c>
      <c r="J38" s="287" t="str">
        <f>IF(A38="","",VLOOKUP(C38,'SKRÝT!!  Pomocné'!$D$2:$E$45,2,FALSE))</f>
        <v/>
      </c>
    </row>
    <row r="39" spans="1:10" x14ac:dyDescent="0.35">
      <c r="A39" s="284"/>
      <c r="B39" s="285"/>
      <c r="C39" s="285"/>
      <c r="D39" s="284"/>
      <c r="E39" s="284"/>
      <c r="F39" s="286" t="str">
        <f t="shared" si="0"/>
        <v/>
      </c>
      <c r="G39" s="289" t="str">
        <f t="shared" si="1"/>
        <v/>
      </c>
      <c r="H39" s="287" t="str">
        <f t="shared" si="2"/>
        <v/>
      </c>
      <c r="I39" s="287" t="str">
        <f t="shared" si="3"/>
        <v/>
      </c>
      <c r="J39" s="287" t="str">
        <f>IF(A39="","",VLOOKUP(C39,'SKRÝT!!  Pomocné'!$D$2:$E$45,2,FALSE))</f>
        <v/>
      </c>
    </row>
    <row r="40" spans="1:10" x14ac:dyDescent="0.35">
      <c r="A40" s="284"/>
      <c r="B40" s="285"/>
      <c r="C40" s="285"/>
      <c r="D40" s="284"/>
      <c r="E40" s="284"/>
      <c r="F40" s="286" t="str">
        <f t="shared" si="0"/>
        <v/>
      </c>
      <c r="G40" s="289" t="str">
        <f t="shared" si="1"/>
        <v/>
      </c>
      <c r="H40" s="287" t="str">
        <f t="shared" si="2"/>
        <v/>
      </c>
      <c r="I40" s="287" t="str">
        <f t="shared" si="3"/>
        <v/>
      </c>
      <c r="J40" s="287" t="str">
        <f>IF(A40="","",VLOOKUP(C40,'SKRÝT!!  Pomocné'!$D$2:$E$45,2,FALSE))</f>
        <v/>
      </c>
    </row>
    <row r="41" spans="1:10" x14ac:dyDescent="0.35">
      <c r="A41" s="284"/>
      <c r="B41" s="285"/>
      <c r="C41" s="285"/>
      <c r="D41" s="284"/>
      <c r="E41" s="284"/>
      <c r="F41" s="286" t="str">
        <f t="shared" si="0"/>
        <v/>
      </c>
      <c r="G41" s="289" t="str">
        <f t="shared" si="1"/>
        <v/>
      </c>
      <c r="H41" s="287" t="str">
        <f t="shared" si="2"/>
        <v/>
      </c>
      <c r="I41" s="287" t="str">
        <f t="shared" si="3"/>
        <v/>
      </c>
      <c r="J41" s="287" t="str">
        <f>IF(A41="","",VLOOKUP(C41,'SKRÝT!!  Pomocné'!$D$2:$E$45,2,FALSE))</f>
        <v/>
      </c>
    </row>
    <row r="42" spans="1:10" x14ac:dyDescent="0.35">
      <c r="A42" s="284"/>
      <c r="B42" s="285"/>
      <c r="C42" s="285"/>
      <c r="D42" s="284"/>
      <c r="E42" s="284"/>
      <c r="F42" s="286" t="str">
        <f t="shared" si="0"/>
        <v/>
      </c>
      <c r="G42" s="289" t="str">
        <f t="shared" si="1"/>
        <v/>
      </c>
      <c r="H42" s="287" t="str">
        <f t="shared" si="2"/>
        <v/>
      </c>
      <c r="I42" s="287" t="str">
        <f t="shared" si="3"/>
        <v/>
      </c>
      <c r="J42" s="287" t="str">
        <f>IF(A42="","",VLOOKUP(C42,'SKRÝT!!  Pomocné'!$D$2:$E$45,2,FALSE))</f>
        <v/>
      </c>
    </row>
    <row r="43" spans="1:10" x14ac:dyDescent="0.35">
      <c r="A43" s="284"/>
      <c r="B43" s="285"/>
      <c r="C43" s="285"/>
      <c r="D43" s="284"/>
      <c r="E43" s="284"/>
      <c r="F43" s="286" t="str">
        <f t="shared" si="0"/>
        <v/>
      </c>
      <c r="G43" s="289" t="str">
        <f t="shared" si="1"/>
        <v/>
      </c>
      <c r="H43" s="287" t="str">
        <f t="shared" si="2"/>
        <v/>
      </c>
      <c r="I43" s="287" t="str">
        <f t="shared" si="3"/>
        <v/>
      </c>
      <c r="J43" s="287" t="str">
        <f>IF(A43="","",VLOOKUP(C43,'SKRÝT!!  Pomocné'!$D$2:$E$45,2,FALSE))</f>
        <v/>
      </c>
    </row>
    <row r="44" spans="1:10" x14ac:dyDescent="0.35">
      <c r="A44" s="284"/>
      <c r="B44" s="285"/>
      <c r="C44" s="285"/>
      <c r="D44" s="284"/>
      <c r="E44" s="284"/>
      <c r="F44" s="286" t="str">
        <f t="shared" si="0"/>
        <v/>
      </c>
      <c r="G44" s="289" t="str">
        <f t="shared" si="1"/>
        <v/>
      </c>
      <c r="H44" s="287" t="str">
        <f t="shared" si="2"/>
        <v/>
      </c>
      <c r="I44" s="287" t="str">
        <f t="shared" si="3"/>
        <v/>
      </c>
      <c r="J44" s="287" t="str">
        <f>IF(A44="","",VLOOKUP(C44,'SKRÝT!!  Pomocné'!$D$2:$E$45,2,FALSE))</f>
        <v/>
      </c>
    </row>
    <row r="45" spans="1:10" x14ac:dyDescent="0.35">
      <c r="A45" s="284"/>
      <c r="B45" s="285"/>
      <c r="C45" s="285"/>
      <c r="D45" s="284"/>
      <c r="E45" s="284"/>
      <c r="F45" s="286" t="str">
        <f t="shared" si="0"/>
        <v/>
      </c>
      <c r="G45" s="289" t="str">
        <f t="shared" si="1"/>
        <v/>
      </c>
      <c r="H45" s="287" t="str">
        <f t="shared" si="2"/>
        <v/>
      </c>
      <c r="I45" s="287" t="str">
        <f t="shared" si="3"/>
        <v/>
      </c>
      <c r="J45" s="287" t="str">
        <f>IF(A45="","",VLOOKUP(C45,'SKRÝT!!  Pomocné'!$D$2:$E$45,2,FALSE))</f>
        <v/>
      </c>
    </row>
    <row r="46" spans="1:10" x14ac:dyDescent="0.35">
      <c r="A46" s="284"/>
      <c r="B46" s="285"/>
      <c r="C46" s="285"/>
      <c r="D46" s="284"/>
      <c r="E46" s="284"/>
      <c r="F46" s="286" t="str">
        <f t="shared" si="0"/>
        <v/>
      </c>
      <c r="G46" s="289" t="str">
        <f t="shared" si="1"/>
        <v/>
      </c>
      <c r="H46" s="287" t="str">
        <f t="shared" si="2"/>
        <v/>
      </c>
      <c r="I46" s="287" t="str">
        <f t="shared" si="3"/>
        <v/>
      </c>
      <c r="J46" s="287" t="str">
        <f>IF(A46="","",VLOOKUP(C46,'SKRÝT!!  Pomocné'!$D$2:$E$45,2,FALSE))</f>
        <v/>
      </c>
    </row>
    <row r="47" spans="1:10" x14ac:dyDescent="0.35">
      <c r="A47" s="284"/>
      <c r="B47" s="285"/>
      <c r="C47" s="285"/>
      <c r="D47" s="284"/>
      <c r="E47" s="284"/>
      <c r="F47" s="286" t="str">
        <f t="shared" si="0"/>
        <v/>
      </c>
      <c r="G47" s="289" t="str">
        <f t="shared" si="1"/>
        <v/>
      </c>
      <c r="H47" s="287" t="str">
        <f t="shared" si="2"/>
        <v/>
      </c>
      <c r="I47" s="287" t="str">
        <f t="shared" si="3"/>
        <v/>
      </c>
      <c r="J47" s="287" t="str">
        <f>IF(A47="","",VLOOKUP(C47,'SKRÝT!!  Pomocné'!$D$2:$E$45,2,FALSE))</f>
        <v/>
      </c>
    </row>
    <row r="48" spans="1:10" x14ac:dyDescent="0.35">
      <c r="A48" s="284"/>
      <c r="B48" s="285"/>
      <c r="C48" s="285"/>
      <c r="D48" s="284"/>
      <c r="E48" s="284"/>
      <c r="F48" s="286" t="str">
        <f t="shared" si="0"/>
        <v/>
      </c>
      <c r="G48" s="289" t="str">
        <f t="shared" si="1"/>
        <v/>
      </c>
      <c r="H48" s="287" t="str">
        <f t="shared" si="2"/>
        <v/>
      </c>
      <c r="I48" s="287" t="str">
        <f t="shared" si="3"/>
        <v/>
      </c>
      <c r="J48" s="287" t="str">
        <f>IF(A48="","",VLOOKUP(C48,'SKRÝT!!  Pomocné'!$D$2:$E$45,2,FALSE))</f>
        <v/>
      </c>
    </row>
    <row r="49" spans="1:10" x14ac:dyDescent="0.35">
      <c r="A49" s="284"/>
      <c r="B49" s="285"/>
      <c r="C49" s="285"/>
      <c r="D49" s="284"/>
      <c r="E49" s="284"/>
      <c r="F49" s="286" t="str">
        <f t="shared" si="0"/>
        <v/>
      </c>
      <c r="G49" s="289" t="str">
        <f t="shared" si="1"/>
        <v/>
      </c>
      <c r="H49" s="287" t="str">
        <f t="shared" si="2"/>
        <v/>
      </c>
      <c r="I49" s="287" t="str">
        <f t="shared" si="3"/>
        <v/>
      </c>
      <c r="J49" s="287" t="str">
        <f>IF(A49="","",VLOOKUP(C49,'SKRÝT!!  Pomocné'!$D$2:$E$45,2,FALSE))</f>
        <v/>
      </c>
    </row>
    <row r="50" spans="1:10" x14ac:dyDescent="0.35">
      <c r="A50" s="284"/>
      <c r="B50" s="285"/>
      <c r="C50" s="285"/>
      <c r="D50" s="284"/>
      <c r="E50" s="284"/>
      <c r="F50" s="286" t="str">
        <f t="shared" si="0"/>
        <v/>
      </c>
      <c r="G50" s="289" t="str">
        <f t="shared" si="1"/>
        <v/>
      </c>
      <c r="H50" s="287" t="str">
        <f t="shared" si="2"/>
        <v/>
      </c>
      <c r="I50" s="287" t="str">
        <f t="shared" si="3"/>
        <v/>
      </c>
      <c r="J50" s="287" t="str">
        <f>IF(A50="","",VLOOKUP(C50,'SKRÝT!!  Pomocné'!$D$2:$E$45,2,FALSE))</f>
        <v/>
      </c>
    </row>
    <row r="51" spans="1:10" x14ac:dyDescent="0.35">
      <c r="A51" s="284"/>
      <c r="B51" s="285"/>
      <c r="C51" s="285"/>
      <c r="D51" s="284"/>
      <c r="E51" s="284"/>
      <c r="F51" s="286" t="str">
        <f t="shared" si="0"/>
        <v/>
      </c>
      <c r="G51" s="289" t="str">
        <f t="shared" si="1"/>
        <v/>
      </c>
      <c r="H51" s="287" t="str">
        <f t="shared" si="2"/>
        <v/>
      </c>
      <c r="I51" s="287" t="str">
        <f t="shared" si="3"/>
        <v/>
      </c>
      <c r="J51" s="287" t="str">
        <f>IF(A51="","",VLOOKUP(C51,'SKRÝT!!  Pomocné'!$D$2:$E$45,2,FALSE))</f>
        <v/>
      </c>
    </row>
    <row r="52" spans="1:10" x14ac:dyDescent="0.35">
      <c r="A52" s="284"/>
      <c r="B52" s="285"/>
      <c r="C52" s="285"/>
      <c r="D52" s="284"/>
      <c r="E52" s="284"/>
      <c r="F52" s="286" t="str">
        <f t="shared" si="0"/>
        <v/>
      </c>
      <c r="G52" s="289" t="str">
        <f t="shared" si="1"/>
        <v/>
      </c>
      <c r="H52" s="287" t="str">
        <f t="shared" si="2"/>
        <v/>
      </c>
      <c r="I52" s="287" t="str">
        <f t="shared" si="3"/>
        <v/>
      </c>
      <c r="J52" s="287" t="str">
        <f>IF(A52="","",VLOOKUP(C52,'SKRÝT!!  Pomocné'!$D$2:$E$45,2,FALSE))</f>
        <v/>
      </c>
    </row>
    <row r="53" spans="1:10" x14ac:dyDescent="0.35">
      <c r="A53" s="284"/>
      <c r="B53" s="285"/>
      <c r="C53" s="285"/>
      <c r="D53" s="284"/>
      <c r="E53" s="284"/>
      <c r="F53" s="286" t="str">
        <f t="shared" si="0"/>
        <v/>
      </c>
      <c r="G53" s="289" t="str">
        <f t="shared" si="1"/>
        <v/>
      </c>
      <c r="H53" s="287" t="str">
        <f t="shared" si="2"/>
        <v/>
      </c>
      <c r="I53" s="287" t="str">
        <f t="shared" si="3"/>
        <v/>
      </c>
      <c r="J53" s="287" t="str">
        <f>IF(A53="","",VLOOKUP(C53,'SKRÝT!!  Pomocné'!$D$2:$E$45,2,FALSE))</f>
        <v/>
      </c>
    </row>
    <row r="54" spans="1:10" x14ac:dyDescent="0.35">
      <c r="A54" s="284"/>
      <c r="B54" s="285"/>
      <c r="C54" s="285"/>
      <c r="D54" s="284"/>
      <c r="E54" s="284"/>
      <c r="F54" s="286" t="str">
        <f t="shared" si="0"/>
        <v/>
      </c>
      <c r="G54" s="289" t="str">
        <f t="shared" si="1"/>
        <v/>
      </c>
      <c r="H54" s="287" t="str">
        <f t="shared" si="2"/>
        <v/>
      </c>
      <c r="I54" s="287" t="str">
        <f t="shared" si="3"/>
        <v/>
      </c>
      <c r="J54" s="287" t="str">
        <f>IF(A54="","",VLOOKUP(C54,'SKRÝT!!  Pomocné'!$D$2:$E$45,2,FALSE))</f>
        <v/>
      </c>
    </row>
    <row r="55" spans="1:10" x14ac:dyDescent="0.35">
      <c r="A55" s="284"/>
      <c r="B55" s="285"/>
      <c r="C55" s="285"/>
      <c r="D55" s="284"/>
      <c r="E55" s="284"/>
      <c r="F55" s="286" t="str">
        <f t="shared" si="0"/>
        <v/>
      </c>
      <c r="G55" s="289" t="str">
        <f t="shared" si="1"/>
        <v/>
      </c>
      <c r="H55" s="287" t="str">
        <f t="shared" si="2"/>
        <v/>
      </c>
      <c r="I55" s="287" t="str">
        <f t="shared" si="3"/>
        <v/>
      </c>
      <c r="J55" s="287" t="str">
        <f>IF(A55="","",VLOOKUP(C55,'SKRÝT!!  Pomocné'!$D$2:$E$45,2,FALSE))</f>
        <v/>
      </c>
    </row>
    <row r="56" spans="1:10" x14ac:dyDescent="0.35">
      <c r="A56" s="284"/>
      <c r="B56" s="285"/>
      <c r="C56" s="285"/>
      <c r="D56" s="284"/>
      <c r="E56" s="284"/>
      <c r="F56" s="286" t="str">
        <f t="shared" si="0"/>
        <v/>
      </c>
      <c r="G56" s="289" t="str">
        <f t="shared" si="1"/>
        <v/>
      </c>
      <c r="H56" s="287" t="str">
        <f t="shared" si="2"/>
        <v/>
      </c>
      <c r="I56" s="287" t="str">
        <f t="shared" si="3"/>
        <v/>
      </c>
      <c r="J56" s="287" t="str">
        <f>IF(A56="","",VLOOKUP(C56,'SKRÝT!!  Pomocné'!$D$2:$E$45,2,FALSE))</f>
        <v/>
      </c>
    </row>
    <row r="57" spans="1:10" x14ac:dyDescent="0.35">
      <c r="A57" s="284"/>
      <c r="B57" s="285"/>
      <c r="C57" s="285"/>
      <c r="D57" s="284"/>
      <c r="E57" s="284"/>
      <c r="F57" s="286" t="str">
        <f t="shared" si="0"/>
        <v/>
      </c>
      <c r="G57" s="289" t="str">
        <f t="shared" si="1"/>
        <v/>
      </c>
      <c r="H57" s="287" t="str">
        <f t="shared" si="2"/>
        <v/>
      </c>
      <c r="I57" s="287" t="str">
        <f t="shared" si="3"/>
        <v/>
      </c>
      <c r="J57" s="287" t="str">
        <f>IF(A57="","",VLOOKUP(C57,'SKRÝT!!  Pomocné'!$D$2:$E$45,2,FALSE))</f>
        <v/>
      </c>
    </row>
    <row r="58" spans="1:10" x14ac:dyDescent="0.35">
      <c r="A58" s="284"/>
      <c r="B58" s="285"/>
      <c r="C58" s="285"/>
      <c r="D58" s="284"/>
      <c r="E58" s="284"/>
      <c r="F58" s="286" t="str">
        <f t="shared" si="0"/>
        <v/>
      </c>
      <c r="G58" s="289" t="str">
        <f t="shared" si="1"/>
        <v/>
      </c>
      <c r="H58" s="287" t="str">
        <f t="shared" si="2"/>
        <v/>
      </c>
      <c r="I58" s="287" t="str">
        <f t="shared" si="3"/>
        <v/>
      </c>
      <c r="J58" s="287" t="str">
        <f>IF(A58="","",VLOOKUP(C58,'SKRÝT!!  Pomocné'!$D$2:$E$45,2,FALSE))</f>
        <v/>
      </c>
    </row>
    <row r="59" spans="1:10" x14ac:dyDescent="0.35">
      <c r="A59" s="284"/>
      <c r="B59" s="285"/>
      <c r="C59" s="285"/>
      <c r="D59" s="284"/>
      <c r="E59" s="284"/>
      <c r="F59" s="286" t="str">
        <f t="shared" si="0"/>
        <v/>
      </c>
      <c r="G59" s="289" t="str">
        <f t="shared" si="1"/>
        <v/>
      </c>
      <c r="H59" s="287" t="str">
        <f t="shared" si="2"/>
        <v/>
      </c>
      <c r="I59" s="287" t="str">
        <f t="shared" si="3"/>
        <v/>
      </c>
      <c r="J59" s="287" t="str">
        <f>IF(A59="","",VLOOKUP(C59,'SKRÝT!!  Pomocné'!$D$2:$E$45,2,FALSE))</f>
        <v/>
      </c>
    </row>
    <row r="60" spans="1:10" x14ac:dyDescent="0.35">
      <c r="A60" s="284"/>
      <c r="B60" s="285"/>
      <c r="C60" s="285"/>
      <c r="D60" s="284"/>
      <c r="E60" s="284"/>
      <c r="F60" s="286" t="str">
        <f t="shared" si="0"/>
        <v/>
      </c>
      <c r="G60" s="289" t="str">
        <f t="shared" si="1"/>
        <v/>
      </c>
      <c r="H60" s="287" t="str">
        <f t="shared" si="2"/>
        <v/>
      </c>
      <c r="I60" s="287" t="str">
        <f t="shared" si="3"/>
        <v/>
      </c>
      <c r="J60" s="287" t="str">
        <f>IF(A60="","",VLOOKUP(C60,'SKRÝT!!  Pomocné'!$D$2:$E$45,2,FALSE))</f>
        <v/>
      </c>
    </row>
    <row r="61" spans="1:10" x14ac:dyDescent="0.35">
      <c r="A61" s="284"/>
      <c r="B61" s="285"/>
      <c r="C61" s="285"/>
      <c r="D61" s="284"/>
      <c r="E61" s="284"/>
      <c r="F61" s="286" t="str">
        <f t="shared" si="0"/>
        <v/>
      </c>
      <c r="G61" s="289" t="str">
        <f t="shared" si="1"/>
        <v/>
      </c>
      <c r="H61" s="287" t="str">
        <f t="shared" si="2"/>
        <v/>
      </c>
      <c r="I61" s="287" t="str">
        <f t="shared" si="3"/>
        <v/>
      </c>
      <c r="J61" s="287" t="str">
        <f>IF(A61="","",VLOOKUP(C61,'SKRÝT!!  Pomocné'!$D$2:$E$45,2,FALSE))</f>
        <v/>
      </c>
    </row>
    <row r="62" spans="1:10" x14ac:dyDescent="0.35">
      <c r="A62" s="284"/>
      <c r="B62" s="285"/>
      <c r="C62" s="285"/>
      <c r="D62" s="284"/>
      <c r="E62" s="284"/>
      <c r="F62" s="286" t="str">
        <f t="shared" si="0"/>
        <v/>
      </c>
      <c r="G62" s="289" t="str">
        <f t="shared" si="1"/>
        <v/>
      </c>
      <c r="H62" s="287" t="str">
        <f t="shared" si="2"/>
        <v/>
      </c>
      <c r="I62" s="287" t="str">
        <f t="shared" si="3"/>
        <v/>
      </c>
      <c r="J62" s="287" t="str">
        <f>IF(A62="","",VLOOKUP(C62,'SKRÝT!!  Pomocné'!$D$2:$E$45,2,FALSE))</f>
        <v/>
      </c>
    </row>
    <row r="63" spans="1:10" x14ac:dyDescent="0.35">
      <c r="A63" s="284"/>
      <c r="B63" s="285"/>
      <c r="C63" s="285"/>
      <c r="D63" s="284"/>
      <c r="E63" s="284"/>
      <c r="F63" s="286" t="str">
        <f t="shared" si="0"/>
        <v/>
      </c>
      <c r="G63" s="289" t="str">
        <f t="shared" si="1"/>
        <v/>
      </c>
      <c r="H63" s="287" t="str">
        <f t="shared" si="2"/>
        <v/>
      </c>
      <c r="I63" s="287" t="str">
        <f t="shared" si="3"/>
        <v/>
      </c>
      <c r="J63" s="287" t="str">
        <f>IF(A63="","",VLOOKUP(C63,'SKRÝT!!  Pomocné'!$D$2:$E$45,2,FALSE))</f>
        <v/>
      </c>
    </row>
    <row r="64" spans="1:10" x14ac:dyDescent="0.35">
      <c r="A64" s="284"/>
      <c r="B64" s="285"/>
      <c r="C64" s="285"/>
      <c r="D64" s="284"/>
      <c r="E64" s="284"/>
      <c r="F64" s="286" t="str">
        <f t="shared" si="0"/>
        <v/>
      </c>
      <c r="G64" s="289" t="str">
        <f t="shared" si="1"/>
        <v/>
      </c>
      <c r="H64" s="287" t="str">
        <f t="shared" si="2"/>
        <v/>
      </c>
      <c r="I64" s="287" t="str">
        <f t="shared" si="3"/>
        <v/>
      </c>
      <c r="J64" s="287" t="str">
        <f>IF(A64="","",VLOOKUP(C64,'SKRÝT!!  Pomocné'!$D$2:$E$45,2,FALSE))</f>
        <v/>
      </c>
    </row>
    <row r="65" spans="1:10" x14ac:dyDescent="0.35">
      <c r="A65" s="284"/>
      <c r="B65" s="285"/>
      <c r="C65" s="285"/>
      <c r="D65" s="284"/>
      <c r="E65" s="284"/>
      <c r="F65" s="286" t="str">
        <f t="shared" si="0"/>
        <v/>
      </c>
      <c r="G65" s="289" t="str">
        <f t="shared" si="1"/>
        <v/>
      </c>
      <c r="H65" s="287" t="str">
        <f t="shared" si="2"/>
        <v/>
      </c>
      <c r="I65" s="287" t="str">
        <f t="shared" si="3"/>
        <v/>
      </c>
      <c r="J65" s="287" t="str">
        <f>IF(A65="","",VLOOKUP(C65,'SKRÝT!!  Pomocné'!$D$2:$E$45,2,FALSE))</f>
        <v/>
      </c>
    </row>
    <row r="66" spans="1:10" x14ac:dyDescent="0.35">
      <c r="A66" s="284"/>
      <c r="B66" s="285"/>
      <c r="C66" s="285"/>
      <c r="D66" s="284"/>
      <c r="E66" s="284"/>
      <c r="F66" s="286" t="str">
        <f t="shared" si="0"/>
        <v/>
      </c>
      <c r="G66" s="289" t="str">
        <f t="shared" si="1"/>
        <v/>
      </c>
      <c r="H66" s="287" t="str">
        <f t="shared" si="2"/>
        <v/>
      </c>
      <c r="I66" s="287" t="str">
        <f t="shared" si="3"/>
        <v/>
      </c>
      <c r="J66" s="287" t="str">
        <f>IF(A66="","",VLOOKUP(C66,'SKRÝT!!  Pomocné'!$D$2:$E$45,2,FALSE))</f>
        <v/>
      </c>
    </row>
    <row r="67" spans="1:10" x14ac:dyDescent="0.35">
      <c r="A67" s="284"/>
      <c r="B67" s="285"/>
      <c r="C67" s="285"/>
      <c r="D67" s="284"/>
      <c r="E67" s="284"/>
      <c r="F67" s="286" t="str">
        <f t="shared" si="0"/>
        <v/>
      </c>
      <c r="G67" s="289" t="str">
        <f t="shared" si="1"/>
        <v/>
      </c>
      <c r="H67" s="287" t="str">
        <f t="shared" si="2"/>
        <v/>
      </c>
      <c r="I67" s="287" t="str">
        <f t="shared" si="3"/>
        <v/>
      </c>
      <c r="J67" s="287" t="str">
        <f>IF(A67="","",VLOOKUP(C67,'SKRÝT!!  Pomocné'!$D$2:$E$45,2,FALSE))</f>
        <v/>
      </c>
    </row>
    <row r="68" spans="1:10" x14ac:dyDescent="0.35">
      <c r="A68" s="284"/>
      <c r="B68" s="285"/>
      <c r="C68" s="285"/>
      <c r="D68" s="284"/>
      <c r="E68" s="284"/>
      <c r="F68" s="286" t="str">
        <f t="shared" ref="F68:F131" si="4">IF(A68="","",IF(D68/J68*E68&gt;0.9,1,IF(D68/J68*E68&gt;0.8,0.9,IF(D68/J68*E68&gt;0.7,0.8,IF(D68/J68*E68&gt;0.6,0.7,IF(D68/J68*E68&gt;0.5,0.6,IF(D68/J68*E68&gt;0.4,0.5,IF(D68/J68*E68&gt;0.3,0.4,IF(D68/J68*E68&gt;0.2,0.3,IF(D68/J68*E68&gt;0.1,0.2,IF(D68/J68*E68&gt;0,0.1,0)))))))))))</f>
        <v/>
      </c>
      <c r="G68" s="289" t="str">
        <f t="shared" ref="G68:G131" si="5">IF(B68="","",IF(OR(B68="2.III/3",B68="2.VIII/3"),I68,H68))</f>
        <v/>
      </c>
      <c r="H68" s="287" t="str">
        <f t="shared" ref="H68:H131" si="6">IF(A68="","",(E68-F68)*10)</f>
        <v/>
      </c>
      <c r="I68" s="287" t="str">
        <f t="shared" ref="I68:I131" si="7">IF(A68="","",IF(E68=1,IF(F68&gt;0.9,0,IF(F68&gt;0.8,0.2,IF(F68&gt;0.7,0.4,IF(F68&gt;0.6,0.6,IF(F68&gt;0.5,0.8,IF(F68&gt;0.4,1,IF(F68&gt;0.3,1.2,IF(F68&gt;0.2,1.4,IF(F68&gt;0.1,1.6,IF(F68&gt;0,1.8,2)))))))))),IF(E68=0.5,IF(F68&gt;0.4,0,IF(F68&gt;0.3,0.2,IF(F68&gt;0.2,0.4,IF(F68&gt;0.1,0.6,IF(F68&gt;0,0.8,1))))),"NR")))</f>
        <v/>
      </c>
      <c r="J68" s="287" t="str">
        <f>IF(A68="","",VLOOKUP(C68,'SKRÝT!!  Pomocné'!$D$2:$E$45,2,FALSE))</f>
        <v/>
      </c>
    </row>
    <row r="69" spans="1:10" x14ac:dyDescent="0.35">
      <c r="A69" s="284"/>
      <c r="B69" s="285"/>
      <c r="C69" s="285"/>
      <c r="D69" s="284"/>
      <c r="E69" s="284"/>
      <c r="F69" s="286" t="str">
        <f t="shared" si="4"/>
        <v/>
      </c>
      <c r="G69" s="289" t="str">
        <f t="shared" si="5"/>
        <v/>
      </c>
      <c r="H69" s="287" t="str">
        <f t="shared" si="6"/>
        <v/>
      </c>
      <c r="I69" s="287" t="str">
        <f t="shared" si="7"/>
        <v/>
      </c>
      <c r="J69" s="287" t="str">
        <f>IF(A69="","",VLOOKUP(C69,'SKRÝT!!  Pomocné'!$D$2:$E$45,2,FALSE))</f>
        <v/>
      </c>
    </row>
    <row r="70" spans="1:10" x14ac:dyDescent="0.35">
      <c r="A70" s="284"/>
      <c r="B70" s="285"/>
      <c r="C70" s="285"/>
      <c r="D70" s="284"/>
      <c r="E70" s="284"/>
      <c r="F70" s="286" t="str">
        <f t="shared" si="4"/>
        <v/>
      </c>
      <c r="G70" s="289" t="str">
        <f t="shared" si="5"/>
        <v/>
      </c>
      <c r="H70" s="287" t="str">
        <f t="shared" si="6"/>
        <v/>
      </c>
      <c r="I70" s="287" t="str">
        <f t="shared" si="7"/>
        <v/>
      </c>
      <c r="J70" s="287" t="str">
        <f>IF(A70="","",VLOOKUP(C70,'SKRÝT!!  Pomocné'!$D$2:$E$45,2,FALSE))</f>
        <v/>
      </c>
    </row>
    <row r="71" spans="1:10" x14ac:dyDescent="0.35">
      <c r="A71" s="284"/>
      <c r="B71" s="285"/>
      <c r="C71" s="285"/>
      <c r="D71" s="284"/>
      <c r="E71" s="284"/>
      <c r="F71" s="286" t="str">
        <f t="shared" si="4"/>
        <v/>
      </c>
      <c r="G71" s="289" t="str">
        <f t="shared" si="5"/>
        <v/>
      </c>
      <c r="H71" s="287" t="str">
        <f t="shared" si="6"/>
        <v/>
      </c>
      <c r="I71" s="287" t="str">
        <f t="shared" si="7"/>
        <v/>
      </c>
      <c r="J71" s="287" t="str">
        <f>IF(A71="","",VLOOKUP(C71,'SKRÝT!!  Pomocné'!$D$2:$E$45,2,FALSE))</f>
        <v/>
      </c>
    </row>
    <row r="72" spans="1:10" x14ac:dyDescent="0.35">
      <c r="A72" s="284"/>
      <c r="B72" s="285"/>
      <c r="C72" s="285"/>
      <c r="D72" s="284"/>
      <c r="E72" s="284"/>
      <c r="F72" s="286" t="str">
        <f t="shared" si="4"/>
        <v/>
      </c>
      <c r="G72" s="289" t="str">
        <f t="shared" si="5"/>
        <v/>
      </c>
      <c r="H72" s="287" t="str">
        <f t="shared" si="6"/>
        <v/>
      </c>
      <c r="I72" s="287" t="str">
        <f t="shared" si="7"/>
        <v/>
      </c>
      <c r="J72" s="287" t="str">
        <f>IF(A72="","",VLOOKUP(C72,'SKRÝT!!  Pomocné'!$D$2:$E$45,2,FALSE))</f>
        <v/>
      </c>
    </row>
    <row r="73" spans="1:10" x14ac:dyDescent="0.35">
      <c r="A73" s="284"/>
      <c r="B73" s="285"/>
      <c r="C73" s="285"/>
      <c r="D73" s="284"/>
      <c r="E73" s="284"/>
      <c r="F73" s="286" t="str">
        <f t="shared" si="4"/>
        <v/>
      </c>
      <c r="G73" s="289" t="str">
        <f t="shared" si="5"/>
        <v/>
      </c>
      <c r="H73" s="287" t="str">
        <f t="shared" si="6"/>
        <v/>
      </c>
      <c r="I73" s="287" t="str">
        <f t="shared" si="7"/>
        <v/>
      </c>
      <c r="J73" s="287" t="str">
        <f>IF(A73="","",VLOOKUP(C73,'SKRÝT!!  Pomocné'!$D$2:$E$45,2,FALSE))</f>
        <v/>
      </c>
    </row>
    <row r="74" spans="1:10" x14ac:dyDescent="0.35">
      <c r="A74" s="284"/>
      <c r="B74" s="285"/>
      <c r="C74" s="285"/>
      <c r="D74" s="284"/>
      <c r="E74" s="284"/>
      <c r="F74" s="286" t="str">
        <f t="shared" si="4"/>
        <v/>
      </c>
      <c r="G74" s="289" t="str">
        <f t="shared" si="5"/>
        <v/>
      </c>
      <c r="H74" s="287" t="str">
        <f t="shared" si="6"/>
        <v/>
      </c>
      <c r="I74" s="287" t="str">
        <f t="shared" si="7"/>
        <v/>
      </c>
      <c r="J74" s="287" t="str">
        <f>IF(A74="","",VLOOKUP(C74,'SKRÝT!!  Pomocné'!$D$2:$E$45,2,FALSE))</f>
        <v/>
      </c>
    </row>
    <row r="75" spans="1:10" x14ac:dyDescent="0.35">
      <c r="A75" s="284"/>
      <c r="B75" s="285"/>
      <c r="C75" s="285"/>
      <c r="D75" s="284"/>
      <c r="E75" s="284"/>
      <c r="F75" s="286" t="str">
        <f t="shared" si="4"/>
        <v/>
      </c>
      <c r="G75" s="289" t="str">
        <f t="shared" si="5"/>
        <v/>
      </c>
      <c r="H75" s="287" t="str">
        <f t="shared" si="6"/>
        <v/>
      </c>
      <c r="I75" s="287" t="str">
        <f t="shared" si="7"/>
        <v/>
      </c>
      <c r="J75" s="287" t="str">
        <f>IF(A75="","",VLOOKUP(C75,'SKRÝT!!  Pomocné'!$D$2:$E$45,2,FALSE))</f>
        <v/>
      </c>
    </row>
    <row r="76" spans="1:10" x14ac:dyDescent="0.35">
      <c r="A76" s="284"/>
      <c r="B76" s="285"/>
      <c r="C76" s="285"/>
      <c r="D76" s="284"/>
      <c r="E76" s="284"/>
      <c r="F76" s="286" t="str">
        <f t="shared" si="4"/>
        <v/>
      </c>
      <c r="G76" s="289" t="str">
        <f t="shared" si="5"/>
        <v/>
      </c>
      <c r="H76" s="287" t="str">
        <f t="shared" si="6"/>
        <v/>
      </c>
      <c r="I76" s="287" t="str">
        <f t="shared" si="7"/>
        <v/>
      </c>
      <c r="J76" s="287" t="str">
        <f>IF(A76="","",VLOOKUP(C76,'SKRÝT!!  Pomocné'!$D$2:$E$45,2,FALSE))</f>
        <v/>
      </c>
    </row>
    <row r="77" spans="1:10" x14ac:dyDescent="0.35">
      <c r="A77" s="284"/>
      <c r="B77" s="285"/>
      <c r="C77" s="285"/>
      <c r="D77" s="284"/>
      <c r="E77" s="284"/>
      <c r="F77" s="286" t="str">
        <f t="shared" si="4"/>
        <v/>
      </c>
      <c r="G77" s="289" t="str">
        <f t="shared" si="5"/>
        <v/>
      </c>
      <c r="H77" s="287" t="str">
        <f t="shared" si="6"/>
        <v/>
      </c>
      <c r="I77" s="287" t="str">
        <f t="shared" si="7"/>
        <v/>
      </c>
      <c r="J77" s="287" t="str">
        <f>IF(A77="","",VLOOKUP(C77,'SKRÝT!!  Pomocné'!$D$2:$E$45,2,FALSE))</f>
        <v/>
      </c>
    </row>
    <row r="78" spans="1:10" x14ac:dyDescent="0.35">
      <c r="A78" s="284"/>
      <c r="B78" s="285"/>
      <c r="C78" s="285"/>
      <c r="D78" s="284"/>
      <c r="E78" s="284"/>
      <c r="F78" s="286" t="str">
        <f t="shared" si="4"/>
        <v/>
      </c>
      <c r="G78" s="289" t="str">
        <f t="shared" si="5"/>
        <v/>
      </c>
      <c r="H78" s="287" t="str">
        <f t="shared" si="6"/>
        <v/>
      </c>
      <c r="I78" s="287" t="str">
        <f t="shared" si="7"/>
        <v/>
      </c>
      <c r="J78" s="287" t="str">
        <f>IF(A78="","",VLOOKUP(C78,'SKRÝT!!  Pomocné'!$D$2:$E$45,2,FALSE))</f>
        <v/>
      </c>
    </row>
    <row r="79" spans="1:10" x14ac:dyDescent="0.35">
      <c r="A79" s="284"/>
      <c r="B79" s="285"/>
      <c r="C79" s="285"/>
      <c r="D79" s="284"/>
      <c r="E79" s="284"/>
      <c r="F79" s="286" t="str">
        <f t="shared" si="4"/>
        <v/>
      </c>
      <c r="G79" s="289" t="str">
        <f t="shared" si="5"/>
        <v/>
      </c>
      <c r="H79" s="287" t="str">
        <f t="shared" si="6"/>
        <v/>
      </c>
      <c r="I79" s="287" t="str">
        <f t="shared" si="7"/>
        <v/>
      </c>
      <c r="J79" s="287" t="str">
        <f>IF(A79="","",VLOOKUP(C79,'SKRÝT!!  Pomocné'!$D$2:$E$45,2,FALSE))</f>
        <v/>
      </c>
    </row>
    <row r="80" spans="1:10" x14ac:dyDescent="0.35">
      <c r="A80" s="284"/>
      <c r="B80" s="285"/>
      <c r="C80" s="285"/>
      <c r="D80" s="284"/>
      <c r="E80" s="284"/>
      <c r="F80" s="286" t="str">
        <f t="shared" si="4"/>
        <v/>
      </c>
      <c r="G80" s="289" t="str">
        <f t="shared" si="5"/>
        <v/>
      </c>
      <c r="H80" s="287" t="str">
        <f t="shared" si="6"/>
        <v/>
      </c>
      <c r="I80" s="287" t="str">
        <f t="shared" si="7"/>
        <v/>
      </c>
      <c r="J80" s="287" t="str">
        <f>IF(A80="","",VLOOKUP(C80,'SKRÝT!!  Pomocné'!$D$2:$E$45,2,FALSE))</f>
        <v/>
      </c>
    </row>
    <row r="81" spans="1:10" x14ac:dyDescent="0.35">
      <c r="A81" s="284"/>
      <c r="B81" s="285"/>
      <c r="C81" s="285"/>
      <c r="D81" s="284"/>
      <c r="E81" s="284"/>
      <c r="F81" s="286" t="str">
        <f t="shared" si="4"/>
        <v/>
      </c>
      <c r="G81" s="289" t="str">
        <f t="shared" si="5"/>
        <v/>
      </c>
      <c r="H81" s="287" t="str">
        <f t="shared" si="6"/>
        <v/>
      </c>
      <c r="I81" s="287" t="str">
        <f t="shared" si="7"/>
        <v/>
      </c>
      <c r="J81" s="287" t="str">
        <f>IF(A81="","",VLOOKUP(C81,'SKRÝT!!  Pomocné'!$D$2:$E$45,2,FALSE))</f>
        <v/>
      </c>
    </row>
    <row r="82" spans="1:10" x14ac:dyDescent="0.35">
      <c r="A82" s="284"/>
      <c r="B82" s="285"/>
      <c r="C82" s="285"/>
      <c r="D82" s="284"/>
      <c r="E82" s="284"/>
      <c r="F82" s="286" t="str">
        <f t="shared" si="4"/>
        <v/>
      </c>
      <c r="G82" s="289" t="str">
        <f t="shared" si="5"/>
        <v/>
      </c>
      <c r="H82" s="287" t="str">
        <f t="shared" si="6"/>
        <v/>
      </c>
      <c r="I82" s="287" t="str">
        <f t="shared" si="7"/>
        <v/>
      </c>
      <c r="J82" s="287" t="str">
        <f>IF(A82="","",VLOOKUP(C82,'SKRÝT!!  Pomocné'!$D$2:$E$45,2,FALSE))</f>
        <v/>
      </c>
    </row>
    <row r="83" spans="1:10" x14ac:dyDescent="0.35">
      <c r="A83" s="284"/>
      <c r="B83" s="285"/>
      <c r="C83" s="285"/>
      <c r="D83" s="284"/>
      <c r="E83" s="284"/>
      <c r="F83" s="286" t="str">
        <f t="shared" si="4"/>
        <v/>
      </c>
      <c r="G83" s="289" t="str">
        <f t="shared" si="5"/>
        <v/>
      </c>
      <c r="H83" s="287" t="str">
        <f t="shared" si="6"/>
        <v/>
      </c>
      <c r="I83" s="287" t="str">
        <f t="shared" si="7"/>
        <v/>
      </c>
      <c r="J83" s="287" t="str">
        <f>IF(A83="","",VLOOKUP(C83,'SKRÝT!!  Pomocné'!$D$2:$E$45,2,FALSE))</f>
        <v/>
      </c>
    </row>
    <row r="84" spans="1:10" x14ac:dyDescent="0.35">
      <c r="A84" s="284"/>
      <c r="B84" s="285"/>
      <c r="C84" s="285"/>
      <c r="D84" s="284"/>
      <c r="E84" s="284"/>
      <c r="F84" s="286" t="str">
        <f t="shared" si="4"/>
        <v/>
      </c>
      <c r="G84" s="289" t="str">
        <f t="shared" si="5"/>
        <v/>
      </c>
      <c r="H84" s="287" t="str">
        <f t="shared" si="6"/>
        <v/>
      </c>
      <c r="I84" s="287" t="str">
        <f t="shared" si="7"/>
        <v/>
      </c>
      <c r="J84" s="287" t="str">
        <f>IF(A84="","",VLOOKUP(C84,'SKRÝT!!  Pomocné'!$D$2:$E$45,2,FALSE))</f>
        <v/>
      </c>
    </row>
    <row r="85" spans="1:10" x14ac:dyDescent="0.35">
      <c r="A85" s="284"/>
      <c r="B85" s="285"/>
      <c r="C85" s="285"/>
      <c r="D85" s="284"/>
      <c r="E85" s="284"/>
      <c r="F85" s="286" t="str">
        <f t="shared" si="4"/>
        <v/>
      </c>
      <c r="G85" s="289" t="str">
        <f t="shared" si="5"/>
        <v/>
      </c>
      <c r="H85" s="287" t="str">
        <f t="shared" si="6"/>
        <v/>
      </c>
      <c r="I85" s="287" t="str">
        <f t="shared" si="7"/>
        <v/>
      </c>
      <c r="J85" s="287" t="str">
        <f>IF(A85="","",VLOOKUP(C85,'SKRÝT!!  Pomocné'!$D$2:$E$45,2,FALSE))</f>
        <v/>
      </c>
    </row>
    <row r="86" spans="1:10" x14ac:dyDescent="0.35">
      <c r="A86" s="284"/>
      <c r="B86" s="285"/>
      <c r="C86" s="285"/>
      <c r="D86" s="284"/>
      <c r="E86" s="284"/>
      <c r="F86" s="286" t="str">
        <f t="shared" si="4"/>
        <v/>
      </c>
      <c r="G86" s="289" t="str">
        <f t="shared" si="5"/>
        <v/>
      </c>
      <c r="H86" s="287" t="str">
        <f t="shared" si="6"/>
        <v/>
      </c>
      <c r="I86" s="287" t="str">
        <f t="shared" si="7"/>
        <v/>
      </c>
      <c r="J86" s="287" t="str">
        <f>IF(A86="","",VLOOKUP(C86,'SKRÝT!!  Pomocné'!$D$2:$E$45,2,FALSE))</f>
        <v/>
      </c>
    </row>
    <row r="87" spans="1:10" x14ac:dyDescent="0.35">
      <c r="A87" s="284"/>
      <c r="B87" s="285"/>
      <c r="C87" s="285"/>
      <c r="D87" s="284"/>
      <c r="E87" s="284"/>
      <c r="F87" s="286" t="str">
        <f t="shared" si="4"/>
        <v/>
      </c>
      <c r="G87" s="289" t="str">
        <f t="shared" si="5"/>
        <v/>
      </c>
      <c r="H87" s="287" t="str">
        <f t="shared" si="6"/>
        <v/>
      </c>
      <c r="I87" s="287" t="str">
        <f t="shared" si="7"/>
        <v/>
      </c>
      <c r="J87" s="287" t="str">
        <f>IF(A87="","",VLOOKUP(C87,'SKRÝT!!  Pomocné'!$D$2:$E$45,2,FALSE))</f>
        <v/>
      </c>
    </row>
    <row r="88" spans="1:10" x14ac:dyDescent="0.35">
      <c r="A88" s="284"/>
      <c r="B88" s="285"/>
      <c r="C88" s="285"/>
      <c r="D88" s="284"/>
      <c r="E88" s="284"/>
      <c r="F88" s="286" t="str">
        <f t="shared" si="4"/>
        <v/>
      </c>
      <c r="G88" s="289" t="str">
        <f t="shared" si="5"/>
        <v/>
      </c>
      <c r="H88" s="287" t="str">
        <f t="shared" si="6"/>
        <v/>
      </c>
      <c r="I88" s="287" t="str">
        <f t="shared" si="7"/>
        <v/>
      </c>
      <c r="J88" s="287" t="str">
        <f>IF(A88="","",VLOOKUP(C88,'SKRÝT!!  Pomocné'!$D$2:$E$45,2,FALSE))</f>
        <v/>
      </c>
    </row>
    <row r="89" spans="1:10" x14ac:dyDescent="0.35">
      <c r="A89" s="284"/>
      <c r="B89" s="285"/>
      <c r="C89" s="285"/>
      <c r="D89" s="284"/>
      <c r="E89" s="284"/>
      <c r="F89" s="286" t="str">
        <f t="shared" si="4"/>
        <v/>
      </c>
      <c r="G89" s="289" t="str">
        <f t="shared" si="5"/>
        <v/>
      </c>
      <c r="H89" s="287" t="str">
        <f t="shared" si="6"/>
        <v/>
      </c>
      <c r="I89" s="287" t="str">
        <f t="shared" si="7"/>
        <v/>
      </c>
      <c r="J89" s="287" t="str">
        <f>IF(A89="","",VLOOKUP(C89,'SKRÝT!!  Pomocné'!$D$2:$E$45,2,FALSE))</f>
        <v/>
      </c>
    </row>
    <row r="90" spans="1:10" x14ac:dyDescent="0.35">
      <c r="A90" s="284"/>
      <c r="B90" s="285"/>
      <c r="C90" s="285"/>
      <c r="D90" s="284"/>
      <c r="E90" s="284"/>
      <c r="F90" s="286" t="str">
        <f t="shared" si="4"/>
        <v/>
      </c>
      <c r="G90" s="289" t="str">
        <f t="shared" si="5"/>
        <v/>
      </c>
      <c r="H90" s="287" t="str">
        <f t="shared" si="6"/>
        <v/>
      </c>
      <c r="I90" s="287" t="str">
        <f t="shared" si="7"/>
        <v/>
      </c>
      <c r="J90" s="287" t="str">
        <f>IF(A90="","",VLOOKUP(C90,'SKRÝT!!  Pomocné'!$D$2:$E$45,2,FALSE))</f>
        <v/>
      </c>
    </row>
    <row r="91" spans="1:10" x14ac:dyDescent="0.35">
      <c r="A91" s="284"/>
      <c r="B91" s="285"/>
      <c r="C91" s="285"/>
      <c r="D91" s="284"/>
      <c r="E91" s="284"/>
      <c r="F91" s="286" t="str">
        <f t="shared" si="4"/>
        <v/>
      </c>
      <c r="G91" s="289" t="str">
        <f t="shared" si="5"/>
        <v/>
      </c>
      <c r="H91" s="287" t="str">
        <f t="shared" si="6"/>
        <v/>
      </c>
      <c r="I91" s="287" t="str">
        <f t="shared" si="7"/>
        <v/>
      </c>
      <c r="J91" s="287" t="str">
        <f>IF(A91="","",VLOOKUP(C91,'SKRÝT!!  Pomocné'!$D$2:$E$45,2,FALSE))</f>
        <v/>
      </c>
    </row>
    <row r="92" spans="1:10" x14ac:dyDescent="0.35">
      <c r="A92" s="284"/>
      <c r="B92" s="285"/>
      <c r="C92" s="285"/>
      <c r="D92" s="284"/>
      <c r="E92" s="284"/>
      <c r="F92" s="286" t="str">
        <f t="shared" si="4"/>
        <v/>
      </c>
      <c r="G92" s="289" t="str">
        <f t="shared" si="5"/>
        <v/>
      </c>
      <c r="H92" s="287" t="str">
        <f t="shared" si="6"/>
        <v/>
      </c>
      <c r="I92" s="287" t="str">
        <f t="shared" si="7"/>
        <v/>
      </c>
      <c r="J92" s="287" t="str">
        <f>IF(A92="","",VLOOKUP(C92,'SKRÝT!!  Pomocné'!$D$2:$E$45,2,FALSE))</f>
        <v/>
      </c>
    </row>
    <row r="93" spans="1:10" x14ac:dyDescent="0.35">
      <c r="A93" s="284"/>
      <c r="B93" s="285"/>
      <c r="C93" s="285"/>
      <c r="D93" s="284"/>
      <c r="E93" s="284"/>
      <c r="F93" s="286" t="str">
        <f t="shared" si="4"/>
        <v/>
      </c>
      <c r="G93" s="289" t="str">
        <f t="shared" si="5"/>
        <v/>
      </c>
      <c r="H93" s="287" t="str">
        <f t="shared" si="6"/>
        <v/>
      </c>
      <c r="I93" s="287" t="str">
        <f t="shared" si="7"/>
        <v/>
      </c>
      <c r="J93" s="287" t="str">
        <f>IF(A93="","",VLOOKUP(C93,'SKRÝT!!  Pomocné'!$D$2:$E$45,2,FALSE))</f>
        <v/>
      </c>
    </row>
    <row r="94" spans="1:10" x14ac:dyDescent="0.35">
      <c r="A94" s="284"/>
      <c r="B94" s="285"/>
      <c r="C94" s="285"/>
      <c r="D94" s="284"/>
      <c r="E94" s="284"/>
      <c r="F94" s="286" t="str">
        <f t="shared" si="4"/>
        <v/>
      </c>
      <c r="G94" s="289" t="str">
        <f t="shared" si="5"/>
        <v/>
      </c>
      <c r="H94" s="287" t="str">
        <f t="shared" si="6"/>
        <v/>
      </c>
      <c r="I94" s="287" t="str">
        <f t="shared" si="7"/>
        <v/>
      </c>
      <c r="J94" s="287" t="str">
        <f>IF(A94="","",VLOOKUP(C94,'SKRÝT!!  Pomocné'!$D$2:$E$45,2,FALSE))</f>
        <v/>
      </c>
    </row>
    <row r="95" spans="1:10" x14ac:dyDescent="0.35">
      <c r="A95" s="284"/>
      <c r="B95" s="285"/>
      <c r="C95" s="285"/>
      <c r="D95" s="284"/>
      <c r="E95" s="284"/>
      <c r="F95" s="286" t="str">
        <f t="shared" si="4"/>
        <v/>
      </c>
      <c r="G95" s="289" t="str">
        <f t="shared" si="5"/>
        <v/>
      </c>
      <c r="H95" s="287" t="str">
        <f t="shared" si="6"/>
        <v/>
      </c>
      <c r="I95" s="287" t="str">
        <f t="shared" si="7"/>
        <v/>
      </c>
      <c r="J95" s="287" t="str">
        <f>IF(A95="","",VLOOKUP(C95,'SKRÝT!!  Pomocné'!$D$2:$E$45,2,FALSE))</f>
        <v/>
      </c>
    </row>
    <row r="96" spans="1:10" x14ac:dyDescent="0.35">
      <c r="A96" s="284"/>
      <c r="B96" s="285"/>
      <c r="C96" s="285"/>
      <c r="D96" s="284"/>
      <c r="E96" s="284"/>
      <c r="F96" s="286" t="str">
        <f t="shared" si="4"/>
        <v/>
      </c>
      <c r="G96" s="289" t="str">
        <f t="shared" si="5"/>
        <v/>
      </c>
      <c r="H96" s="287" t="str">
        <f t="shared" si="6"/>
        <v/>
      </c>
      <c r="I96" s="287" t="str">
        <f t="shared" si="7"/>
        <v/>
      </c>
      <c r="J96" s="287" t="str">
        <f>IF(A96="","",VLOOKUP(C96,'SKRÝT!!  Pomocné'!$D$2:$E$45,2,FALSE))</f>
        <v/>
      </c>
    </row>
    <row r="97" spans="1:10" x14ac:dyDescent="0.35">
      <c r="A97" s="284"/>
      <c r="B97" s="285"/>
      <c r="C97" s="285"/>
      <c r="D97" s="284"/>
      <c r="E97" s="284"/>
      <c r="F97" s="286" t="str">
        <f t="shared" si="4"/>
        <v/>
      </c>
      <c r="G97" s="289" t="str">
        <f t="shared" si="5"/>
        <v/>
      </c>
      <c r="H97" s="287" t="str">
        <f t="shared" si="6"/>
        <v/>
      </c>
      <c r="I97" s="287" t="str">
        <f t="shared" si="7"/>
        <v/>
      </c>
      <c r="J97" s="287" t="str">
        <f>IF(A97="","",VLOOKUP(C97,'SKRÝT!!  Pomocné'!$D$2:$E$45,2,FALSE))</f>
        <v/>
      </c>
    </row>
    <row r="98" spans="1:10" x14ac:dyDescent="0.35">
      <c r="A98" s="284"/>
      <c r="B98" s="285"/>
      <c r="C98" s="285"/>
      <c r="D98" s="284"/>
      <c r="E98" s="284"/>
      <c r="F98" s="286" t="str">
        <f t="shared" si="4"/>
        <v/>
      </c>
      <c r="G98" s="289" t="str">
        <f t="shared" si="5"/>
        <v/>
      </c>
      <c r="H98" s="287" t="str">
        <f t="shared" si="6"/>
        <v/>
      </c>
      <c r="I98" s="287" t="str">
        <f t="shared" si="7"/>
        <v/>
      </c>
      <c r="J98" s="287" t="str">
        <f>IF(A98="","",VLOOKUP(C98,'SKRÝT!!  Pomocné'!$D$2:$E$45,2,FALSE))</f>
        <v/>
      </c>
    </row>
    <row r="99" spans="1:10" x14ac:dyDescent="0.35">
      <c r="A99" s="284"/>
      <c r="B99" s="285"/>
      <c r="C99" s="285"/>
      <c r="D99" s="284"/>
      <c r="E99" s="284"/>
      <c r="F99" s="286" t="str">
        <f t="shared" si="4"/>
        <v/>
      </c>
      <c r="G99" s="289" t="str">
        <f t="shared" si="5"/>
        <v/>
      </c>
      <c r="H99" s="287" t="str">
        <f t="shared" si="6"/>
        <v/>
      </c>
      <c r="I99" s="287" t="str">
        <f t="shared" si="7"/>
        <v/>
      </c>
      <c r="J99" s="287" t="str">
        <f>IF(A99="","",VLOOKUP(C99,'SKRÝT!!  Pomocné'!$D$2:$E$45,2,FALSE))</f>
        <v/>
      </c>
    </row>
    <row r="100" spans="1:10" x14ac:dyDescent="0.35">
      <c r="A100" s="284"/>
      <c r="B100" s="285"/>
      <c r="C100" s="285"/>
      <c r="D100" s="284"/>
      <c r="E100" s="284"/>
      <c r="F100" s="286" t="str">
        <f t="shared" si="4"/>
        <v/>
      </c>
      <c r="G100" s="289" t="str">
        <f t="shared" si="5"/>
        <v/>
      </c>
      <c r="H100" s="287" t="str">
        <f t="shared" si="6"/>
        <v/>
      </c>
      <c r="I100" s="287" t="str">
        <f t="shared" si="7"/>
        <v/>
      </c>
      <c r="J100" s="287" t="str">
        <f>IF(A100="","",VLOOKUP(C100,'SKRÝT!!  Pomocné'!$D$2:$E$45,2,FALSE))</f>
        <v/>
      </c>
    </row>
    <row r="101" spans="1:10" x14ac:dyDescent="0.35">
      <c r="A101" s="284"/>
      <c r="B101" s="285"/>
      <c r="C101" s="285"/>
      <c r="D101" s="284"/>
      <c r="E101" s="284"/>
      <c r="F101" s="286" t="str">
        <f t="shared" si="4"/>
        <v/>
      </c>
      <c r="G101" s="289" t="str">
        <f t="shared" si="5"/>
        <v/>
      </c>
      <c r="H101" s="287" t="str">
        <f t="shared" si="6"/>
        <v/>
      </c>
      <c r="I101" s="287" t="str">
        <f t="shared" si="7"/>
        <v/>
      </c>
      <c r="J101" s="287" t="str">
        <f>IF(A101="","",VLOOKUP(C101,'SKRÝT!!  Pomocné'!$D$2:$E$45,2,FALSE))</f>
        <v/>
      </c>
    </row>
    <row r="102" spans="1:10" x14ac:dyDescent="0.35">
      <c r="A102" s="284"/>
      <c r="B102" s="285"/>
      <c r="C102" s="285"/>
      <c r="D102" s="284"/>
      <c r="E102" s="284"/>
      <c r="F102" s="286" t="str">
        <f t="shared" si="4"/>
        <v/>
      </c>
      <c r="G102" s="289" t="str">
        <f t="shared" si="5"/>
        <v/>
      </c>
      <c r="H102" s="287" t="str">
        <f t="shared" si="6"/>
        <v/>
      </c>
      <c r="I102" s="287" t="str">
        <f t="shared" si="7"/>
        <v/>
      </c>
      <c r="J102" s="287" t="str">
        <f>IF(A102="","",VLOOKUP(C102,'SKRÝT!!  Pomocné'!$D$2:$E$45,2,FALSE))</f>
        <v/>
      </c>
    </row>
    <row r="103" spans="1:10" x14ac:dyDescent="0.35">
      <c r="A103" s="284"/>
      <c r="B103" s="285"/>
      <c r="C103" s="285"/>
      <c r="D103" s="284"/>
      <c r="E103" s="284"/>
      <c r="F103" s="286" t="str">
        <f t="shared" si="4"/>
        <v/>
      </c>
      <c r="G103" s="289" t="str">
        <f t="shared" si="5"/>
        <v/>
      </c>
      <c r="H103" s="287" t="str">
        <f t="shared" si="6"/>
        <v/>
      </c>
      <c r="I103" s="287" t="str">
        <f t="shared" si="7"/>
        <v/>
      </c>
      <c r="J103" s="287" t="str">
        <f>IF(A103="","",VLOOKUP(C103,'SKRÝT!!  Pomocné'!$D$2:$E$45,2,FALSE))</f>
        <v/>
      </c>
    </row>
    <row r="104" spans="1:10" x14ac:dyDescent="0.35">
      <c r="A104" s="284"/>
      <c r="B104" s="285"/>
      <c r="C104" s="285"/>
      <c r="D104" s="284"/>
      <c r="E104" s="284"/>
      <c r="F104" s="286" t="str">
        <f t="shared" si="4"/>
        <v/>
      </c>
      <c r="G104" s="289" t="str">
        <f t="shared" si="5"/>
        <v/>
      </c>
      <c r="H104" s="287" t="str">
        <f t="shared" si="6"/>
        <v/>
      </c>
      <c r="I104" s="287" t="str">
        <f t="shared" si="7"/>
        <v/>
      </c>
      <c r="J104" s="287" t="str">
        <f>IF(A104="","",VLOOKUP(C104,'SKRÝT!!  Pomocné'!$D$2:$E$45,2,FALSE))</f>
        <v/>
      </c>
    </row>
    <row r="105" spans="1:10" x14ac:dyDescent="0.35">
      <c r="A105" s="284"/>
      <c r="B105" s="285"/>
      <c r="C105" s="285"/>
      <c r="D105" s="284"/>
      <c r="E105" s="284"/>
      <c r="F105" s="286" t="str">
        <f t="shared" si="4"/>
        <v/>
      </c>
      <c r="G105" s="289" t="str">
        <f t="shared" si="5"/>
        <v/>
      </c>
      <c r="H105" s="287" t="str">
        <f t="shared" si="6"/>
        <v/>
      </c>
      <c r="I105" s="287" t="str">
        <f t="shared" si="7"/>
        <v/>
      </c>
      <c r="J105" s="287" t="str">
        <f>IF(A105="","",VLOOKUP(C105,'SKRÝT!!  Pomocné'!$D$2:$E$45,2,FALSE))</f>
        <v/>
      </c>
    </row>
    <row r="106" spans="1:10" x14ac:dyDescent="0.35">
      <c r="A106" s="284"/>
      <c r="B106" s="285"/>
      <c r="C106" s="285"/>
      <c r="D106" s="284"/>
      <c r="E106" s="284"/>
      <c r="F106" s="286" t="str">
        <f t="shared" si="4"/>
        <v/>
      </c>
      <c r="G106" s="289" t="str">
        <f t="shared" si="5"/>
        <v/>
      </c>
      <c r="H106" s="287" t="str">
        <f t="shared" si="6"/>
        <v/>
      </c>
      <c r="I106" s="287" t="str">
        <f t="shared" si="7"/>
        <v/>
      </c>
      <c r="J106" s="287" t="str">
        <f>IF(A106="","",VLOOKUP(C106,'SKRÝT!!  Pomocné'!$D$2:$E$45,2,FALSE))</f>
        <v/>
      </c>
    </row>
    <row r="107" spans="1:10" x14ac:dyDescent="0.35">
      <c r="A107" s="284"/>
      <c r="B107" s="285"/>
      <c r="C107" s="285"/>
      <c r="D107" s="284"/>
      <c r="E107" s="284"/>
      <c r="F107" s="286" t="str">
        <f t="shared" si="4"/>
        <v/>
      </c>
      <c r="G107" s="289" t="str">
        <f t="shared" si="5"/>
        <v/>
      </c>
      <c r="H107" s="287" t="str">
        <f t="shared" si="6"/>
        <v/>
      </c>
      <c r="I107" s="287" t="str">
        <f t="shared" si="7"/>
        <v/>
      </c>
      <c r="J107" s="287" t="str">
        <f>IF(A107="","",VLOOKUP(C107,'SKRÝT!!  Pomocné'!$D$2:$E$45,2,FALSE))</f>
        <v/>
      </c>
    </row>
    <row r="108" spans="1:10" x14ac:dyDescent="0.35">
      <c r="A108" s="284"/>
      <c r="B108" s="285"/>
      <c r="C108" s="285"/>
      <c r="D108" s="284"/>
      <c r="E108" s="284"/>
      <c r="F108" s="286" t="str">
        <f t="shared" si="4"/>
        <v/>
      </c>
      <c r="G108" s="289" t="str">
        <f t="shared" si="5"/>
        <v/>
      </c>
      <c r="H108" s="287" t="str">
        <f t="shared" si="6"/>
        <v/>
      </c>
      <c r="I108" s="287" t="str">
        <f t="shared" si="7"/>
        <v/>
      </c>
      <c r="J108" s="287" t="str">
        <f>IF(A108="","",VLOOKUP(C108,'SKRÝT!!  Pomocné'!$D$2:$E$45,2,FALSE))</f>
        <v/>
      </c>
    </row>
    <row r="109" spans="1:10" x14ac:dyDescent="0.35">
      <c r="A109" s="284"/>
      <c r="B109" s="285"/>
      <c r="C109" s="285"/>
      <c r="D109" s="284"/>
      <c r="E109" s="284"/>
      <c r="F109" s="286" t="str">
        <f t="shared" si="4"/>
        <v/>
      </c>
      <c r="G109" s="289" t="str">
        <f t="shared" si="5"/>
        <v/>
      </c>
      <c r="H109" s="287" t="str">
        <f t="shared" si="6"/>
        <v/>
      </c>
      <c r="I109" s="287" t="str">
        <f t="shared" si="7"/>
        <v/>
      </c>
      <c r="J109" s="287" t="str">
        <f>IF(A109="","",VLOOKUP(C109,'SKRÝT!!  Pomocné'!$D$2:$E$45,2,FALSE))</f>
        <v/>
      </c>
    </row>
    <row r="110" spans="1:10" x14ac:dyDescent="0.35">
      <c r="A110" s="284"/>
      <c r="B110" s="285"/>
      <c r="C110" s="285"/>
      <c r="D110" s="284"/>
      <c r="E110" s="284"/>
      <c r="F110" s="286" t="str">
        <f t="shared" si="4"/>
        <v/>
      </c>
      <c r="G110" s="289" t="str">
        <f t="shared" si="5"/>
        <v/>
      </c>
      <c r="H110" s="287" t="str">
        <f t="shared" si="6"/>
        <v/>
      </c>
      <c r="I110" s="287" t="str">
        <f t="shared" si="7"/>
        <v/>
      </c>
      <c r="J110" s="287" t="str">
        <f>IF(A110="","",VLOOKUP(C110,'SKRÝT!!  Pomocné'!$D$2:$E$45,2,FALSE))</f>
        <v/>
      </c>
    </row>
    <row r="111" spans="1:10" x14ac:dyDescent="0.35">
      <c r="A111" s="284"/>
      <c r="B111" s="285"/>
      <c r="C111" s="285"/>
      <c r="D111" s="284"/>
      <c r="E111" s="284"/>
      <c r="F111" s="286" t="str">
        <f t="shared" si="4"/>
        <v/>
      </c>
      <c r="G111" s="289" t="str">
        <f t="shared" si="5"/>
        <v/>
      </c>
      <c r="H111" s="287" t="str">
        <f t="shared" si="6"/>
        <v/>
      </c>
      <c r="I111" s="287" t="str">
        <f t="shared" si="7"/>
        <v/>
      </c>
      <c r="J111" s="287" t="str">
        <f>IF(A111="","",VLOOKUP(C111,'SKRÝT!!  Pomocné'!$D$2:$E$45,2,FALSE))</f>
        <v/>
      </c>
    </row>
    <row r="112" spans="1:10" x14ac:dyDescent="0.35">
      <c r="A112" s="284"/>
      <c r="B112" s="285"/>
      <c r="C112" s="285"/>
      <c r="D112" s="284"/>
      <c r="E112" s="284"/>
      <c r="F112" s="286" t="str">
        <f t="shared" si="4"/>
        <v/>
      </c>
      <c r="G112" s="289" t="str">
        <f t="shared" si="5"/>
        <v/>
      </c>
      <c r="H112" s="287" t="str">
        <f t="shared" si="6"/>
        <v/>
      </c>
      <c r="I112" s="287" t="str">
        <f t="shared" si="7"/>
        <v/>
      </c>
      <c r="J112" s="287" t="str">
        <f>IF(A112="","",VLOOKUP(C112,'SKRÝT!!  Pomocné'!$D$2:$E$45,2,FALSE))</f>
        <v/>
      </c>
    </row>
    <row r="113" spans="1:10" x14ac:dyDescent="0.35">
      <c r="A113" s="284"/>
      <c r="B113" s="285"/>
      <c r="C113" s="285"/>
      <c r="D113" s="284"/>
      <c r="E113" s="284"/>
      <c r="F113" s="286" t="str">
        <f t="shared" si="4"/>
        <v/>
      </c>
      <c r="G113" s="289" t="str">
        <f t="shared" si="5"/>
        <v/>
      </c>
      <c r="H113" s="287" t="str">
        <f t="shared" si="6"/>
        <v/>
      </c>
      <c r="I113" s="287" t="str">
        <f t="shared" si="7"/>
        <v/>
      </c>
      <c r="J113" s="287" t="str">
        <f>IF(A113="","",VLOOKUP(C113,'SKRÝT!!  Pomocné'!$D$2:$E$45,2,FALSE))</f>
        <v/>
      </c>
    </row>
    <row r="114" spans="1:10" x14ac:dyDescent="0.35">
      <c r="A114" s="284"/>
      <c r="B114" s="285"/>
      <c r="C114" s="285"/>
      <c r="D114" s="284"/>
      <c r="E114" s="284"/>
      <c r="F114" s="286" t="str">
        <f t="shared" si="4"/>
        <v/>
      </c>
      <c r="G114" s="289" t="str">
        <f t="shared" si="5"/>
        <v/>
      </c>
      <c r="H114" s="287" t="str">
        <f t="shared" si="6"/>
        <v/>
      </c>
      <c r="I114" s="287" t="str">
        <f t="shared" si="7"/>
        <v/>
      </c>
      <c r="J114" s="287" t="str">
        <f>IF(A114="","",VLOOKUP(C114,'SKRÝT!!  Pomocné'!$D$2:$E$45,2,FALSE))</f>
        <v/>
      </c>
    </row>
    <row r="115" spans="1:10" x14ac:dyDescent="0.35">
      <c r="A115" s="284"/>
      <c r="B115" s="285"/>
      <c r="C115" s="285"/>
      <c r="D115" s="284"/>
      <c r="E115" s="284"/>
      <c r="F115" s="286" t="str">
        <f t="shared" si="4"/>
        <v/>
      </c>
      <c r="G115" s="289" t="str">
        <f t="shared" si="5"/>
        <v/>
      </c>
      <c r="H115" s="287" t="str">
        <f t="shared" si="6"/>
        <v/>
      </c>
      <c r="I115" s="287" t="str">
        <f t="shared" si="7"/>
        <v/>
      </c>
      <c r="J115" s="287" t="str">
        <f>IF(A115="","",VLOOKUP(C115,'SKRÝT!!  Pomocné'!$D$2:$E$45,2,FALSE))</f>
        <v/>
      </c>
    </row>
    <row r="116" spans="1:10" x14ac:dyDescent="0.35">
      <c r="A116" s="284"/>
      <c r="B116" s="285"/>
      <c r="C116" s="285"/>
      <c r="D116" s="284"/>
      <c r="E116" s="284"/>
      <c r="F116" s="286" t="str">
        <f t="shared" si="4"/>
        <v/>
      </c>
      <c r="G116" s="289" t="str">
        <f t="shared" si="5"/>
        <v/>
      </c>
      <c r="H116" s="287" t="str">
        <f t="shared" si="6"/>
        <v/>
      </c>
      <c r="I116" s="287" t="str">
        <f t="shared" si="7"/>
        <v/>
      </c>
      <c r="J116" s="287" t="str">
        <f>IF(A116="","",VLOOKUP(C116,'SKRÝT!!  Pomocné'!$D$2:$E$45,2,FALSE))</f>
        <v/>
      </c>
    </row>
    <row r="117" spans="1:10" x14ac:dyDescent="0.35">
      <c r="A117" s="284"/>
      <c r="B117" s="285"/>
      <c r="C117" s="285"/>
      <c r="D117" s="284"/>
      <c r="E117" s="284"/>
      <c r="F117" s="286" t="str">
        <f t="shared" si="4"/>
        <v/>
      </c>
      <c r="G117" s="289" t="str">
        <f t="shared" si="5"/>
        <v/>
      </c>
      <c r="H117" s="287" t="str">
        <f t="shared" si="6"/>
        <v/>
      </c>
      <c r="I117" s="287" t="str">
        <f t="shared" si="7"/>
        <v/>
      </c>
      <c r="J117" s="287" t="str">
        <f>IF(A117="","",VLOOKUP(C117,'SKRÝT!!  Pomocné'!$D$2:$E$45,2,FALSE))</f>
        <v/>
      </c>
    </row>
    <row r="118" spans="1:10" x14ac:dyDescent="0.35">
      <c r="A118" s="284"/>
      <c r="B118" s="285"/>
      <c r="C118" s="285"/>
      <c r="D118" s="284"/>
      <c r="E118" s="284"/>
      <c r="F118" s="286" t="str">
        <f t="shared" si="4"/>
        <v/>
      </c>
      <c r="G118" s="289" t="str">
        <f t="shared" si="5"/>
        <v/>
      </c>
      <c r="H118" s="287" t="str">
        <f t="shared" si="6"/>
        <v/>
      </c>
      <c r="I118" s="287" t="str">
        <f t="shared" si="7"/>
        <v/>
      </c>
      <c r="J118" s="287" t="str">
        <f>IF(A118="","",VLOOKUP(C118,'SKRÝT!!  Pomocné'!$D$2:$E$45,2,FALSE))</f>
        <v/>
      </c>
    </row>
    <row r="119" spans="1:10" x14ac:dyDescent="0.35">
      <c r="A119" s="284"/>
      <c r="B119" s="285"/>
      <c r="C119" s="285"/>
      <c r="D119" s="284"/>
      <c r="E119" s="284"/>
      <c r="F119" s="286" t="str">
        <f t="shared" si="4"/>
        <v/>
      </c>
      <c r="G119" s="289" t="str">
        <f t="shared" si="5"/>
        <v/>
      </c>
      <c r="H119" s="287" t="str">
        <f t="shared" si="6"/>
        <v/>
      </c>
      <c r="I119" s="287" t="str">
        <f t="shared" si="7"/>
        <v/>
      </c>
      <c r="J119" s="287" t="str">
        <f>IF(A119="","",VLOOKUP(C119,'SKRÝT!!  Pomocné'!$D$2:$E$45,2,FALSE))</f>
        <v/>
      </c>
    </row>
    <row r="120" spans="1:10" x14ac:dyDescent="0.35">
      <c r="A120" s="284"/>
      <c r="B120" s="285"/>
      <c r="C120" s="285"/>
      <c r="D120" s="284"/>
      <c r="E120" s="284"/>
      <c r="F120" s="286" t="str">
        <f t="shared" si="4"/>
        <v/>
      </c>
      <c r="G120" s="289" t="str">
        <f t="shared" si="5"/>
        <v/>
      </c>
      <c r="H120" s="287" t="str">
        <f t="shared" si="6"/>
        <v/>
      </c>
      <c r="I120" s="287" t="str">
        <f t="shared" si="7"/>
        <v/>
      </c>
      <c r="J120" s="287" t="str">
        <f>IF(A120="","",VLOOKUP(C120,'SKRÝT!!  Pomocné'!$D$2:$E$45,2,FALSE))</f>
        <v/>
      </c>
    </row>
    <row r="121" spans="1:10" x14ac:dyDescent="0.35">
      <c r="A121" s="284"/>
      <c r="B121" s="285"/>
      <c r="C121" s="285"/>
      <c r="D121" s="284"/>
      <c r="E121" s="284"/>
      <c r="F121" s="286" t="str">
        <f t="shared" si="4"/>
        <v/>
      </c>
      <c r="G121" s="289" t="str">
        <f t="shared" si="5"/>
        <v/>
      </c>
      <c r="H121" s="287" t="str">
        <f t="shared" si="6"/>
        <v/>
      </c>
      <c r="I121" s="287" t="str">
        <f t="shared" si="7"/>
        <v/>
      </c>
      <c r="J121" s="287" t="str">
        <f>IF(A121="","",VLOOKUP(C121,'SKRÝT!!  Pomocné'!$D$2:$E$45,2,FALSE))</f>
        <v/>
      </c>
    </row>
    <row r="122" spans="1:10" x14ac:dyDescent="0.35">
      <c r="A122" s="284"/>
      <c r="B122" s="285"/>
      <c r="C122" s="285"/>
      <c r="D122" s="284"/>
      <c r="E122" s="284"/>
      <c r="F122" s="286" t="str">
        <f t="shared" si="4"/>
        <v/>
      </c>
      <c r="G122" s="289" t="str">
        <f t="shared" si="5"/>
        <v/>
      </c>
      <c r="H122" s="287" t="str">
        <f t="shared" si="6"/>
        <v/>
      </c>
      <c r="I122" s="287" t="str">
        <f t="shared" si="7"/>
        <v/>
      </c>
      <c r="J122" s="287" t="str">
        <f>IF(A122="","",VLOOKUP(C122,'SKRÝT!!  Pomocné'!$D$2:$E$45,2,FALSE))</f>
        <v/>
      </c>
    </row>
    <row r="123" spans="1:10" x14ac:dyDescent="0.35">
      <c r="A123" s="284"/>
      <c r="B123" s="285"/>
      <c r="C123" s="285"/>
      <c r="D123" s="284"/>
      <c r="E123" s="284"/>
      <c r="F123" s="286" t="str">
        <f t="shared" si="4"/>
        <v/>
      </c>
      <c r="G123" s="289" t="str">
        <f t="shared" si="5"/>
        <v/>
      </c>
      <c r="H123" s="287" t="str">
        <f t="shared" si="6"/>
        <v/>
      </c>
      <c r="I123" s="287" t="str">
        <f t="shared" si="7"/>
        <v/>
      </c>
      <c r="J123" s="287" t="str">
        <f>IF(A123="","",VLOOKUP(C123,'SKRÝT!!  Pomocné'!$D$2:$E$45,2,FALSE))</f>
        <v/>
      </c>
    </row>
    <row r="124" spans="1:10" x14ac:dyDescent="0.35">
      <c r="A124" s="284"/>
      <c r="B124" s="285"/>
      <c r="C124" s="285"/>
      <c r="D124" s="284"/>
      <c r="E124" s="284"/>
      <c r="F124" s="286" t="str">
        <f t="shared" si="4"/>
        <v/>
      </c>
      <c r="G124" s="289" t="str">
        <f t="shared" si="5"/>
        <v/>
      </c>
      <c r="H124" s="287" t="str">
        <f t="shared" si="6"/>
        <v/>
      </c>
      <c r="I124" s="287" t="str">
        <f t="shared" si="7"/>
        <v/>
      </c>
      <c r="J124" s="287" t="str">
        <f>IF(A124="","",VLOOKUP(C124,'SKRÝT!!  Pomocné'!$D$2:$E$45,2,FALSE))</f>
        <v/>
      </c>
    </row>
    <row r="125" spans="1:10" x14ac:dyDescent="0.35">
      <c r="A125" s="284"/>
      <c r="B125" s="285"/>
      <c r="C125" s="285"/>
      <c r="D125" s="284"/>
      <c r="E125" s="284"/>
      <c r="F125" s="286" t="str">
        <f t="shared" si="4"/>
        <v/>
      </c>
      <c r="G125" s="289" t="str">
        <f t="shared" si="5"/>
        <v/>
      </c>
      <c r="H125" s="287" t="str">
        <f t="shared" si="6"/>
        <v/>
      </c>
      <c r="I125" s="287" t="str">
        <f t="shared" si="7"/>
        <v/>
      </c>
      <c r="J125" s="287" t="str">
        <f>IF(A125="","",VLOOKUP(C125,'SKRÝT!!  Pomocné'!$D$2:$E$45,2,FALSE))</f>
        <v/>
      </c>
    </row>
    <row r="126" spans="1:10" x14ac:dyDescent="0.35">
      <c r="A126" s="284"/>
      <c r="B126" s="285"/>
      <c r="C126" s="285"/>
      <c r="D126" s="284"/>
      <c r="E126" s="284"/>
      <c r="F126" s="286" t="str">
        <f t="shared" si="4"/>
        <v/>
      </c>
      <c r="G126" s="289" t="str">
        <f t="shared" si="5"/>
        <v/>
      </c>
      <c r="H126" s="287" t="str">
        <f t="shared" si="6"/>
        <v/>
      </c>
      <c r="I126" s="287" t="str">
        <f t="shared" si="7"/>
        <v/>
      </c>
      <c r="J126" s="287" t="str">
        <f>IF(A126="","",VLOOKUP(C126,'SKRÝT!!  Pomocné'!$D$2:$E$45,2,FALSE))</f>
        <v/>
      </c>
    </row>
    <row r="127" spans="1:10" x14ac:dyDescent="0.35">
      <c r="A127" s="284"/>
      <c r="B127" s="285"/>
      <c r="C127" s="285"/>
      <c r="D127" s="284"/>
      <c r="E127" s="284"/>
      <c r="F127" s="286" t="str">
        <f t="shared" si="4"/>
        <v/>
      </c>
      <c r="G127" s="289" t="str">
        <f t="shared" si="5"/>
        <v/>
      </c>
      <c r="H127" s="287" t="str">
        <f t="shared" si="6"/>
        <v/>
      </c>
      <c r="I127" s="287" t="str">
        <f t="shared" si="7"/>
        <v/>
      </c>
      <c r="J127" s="287" t="str">
        <f>IF(A127="","",VLOOKUP(C127,'SKRÝT!!  Pomocné'!$D$2:$E$45,2,FALSE))</f>
        <v/>
      </c>
    </row>
    <row r="128" spans="1:10" x14ac:dyDescent="0.35">
      <c r="A128" s="284"/>
      <c r="B128" s="285"/>
      <c r="C128" s="285"/>
      <c r="D128" s="284"/>
      <c r="E128" s="284"/>
      <c r="F128" s="286" t="str">
        <f t="shared" si="4"/>
        <v/>
      </c>
      <c r="G128" s="289" t="str">
        <f t="shared" si="5"/>
        <v/>
      </c>
      <c r="H128" s="287" t="str">
        <f t="shared" si="6"/>
        <v/>
      </c>
      <c r="I128" s="287" t="str">
        <f t="shared" si="7"/>
        <v/>
      </c>
      <c r="J128" s="287" t="str">
        <f>IF(A128="","",VLOOKUP(C128,'SKRÝT!!  Pomocné'!$D$2:$E$45,2,FALSE))</f>
        <v/>
      </c>
    </row>
    <row r="129" spans="1:10" x14ac:dyDescent="0.35">
      <c r="A129" s="284"/>
      <c r="B129" s="285"/>
      <c r="C129" s="285"/>
      <c r="D129" s="284"/>
      <c r="E129" s="284"/>
      <c r="F129" s="286" t="str">
        <f t="shared" si="4"/>
        <v/>
      </c>
      <c r="G129" s="289" t="str">
        <f t="shared" si="5"/>
        <v/>
      </c>
      <c r="H129" s="287" t="str">
        <f t="shared" si="6"/>
        <v/>
      </c>
      <c r="I129" s="287" t="str">
        <f t="shared" si="7"/>
        <v/>
      </c>
      <c r="J129" s="287" t="str">
        <f>IF(A129="","",VLOOKUP(C129,'SKRÝT!!  Pomocné'!$D$2:$E$45,2,FALSE))</f>
        <v/>
      </c>
    </row>
    <row r="130" spans="1:10" x14ac:dyDescent="0.35">
      <c r="A130" s="284"/>
      <c r="B130" s="285"/>
      <c r="C130" s="285"/>
      <c r="D130" s="284"/>
      <c r="E130" s="284"/>
      <c r="F130" s="286" t="str">
        <f t="shared" si="4"/>
        <v/>
      </c>
      <c r="G130" s="289" t="str">
        <f t="shared" si="5"/>
        <v/>
      </c>
      <c r="H130" s="287" t="str">
        <f t="shared" si="6"/>
        <v/>
      </c>
      <c r="I130" s="287" t="str">
        <f t="shared" si="7"/>
        <v/>
      </c>
      <c r="J130" s="287" t="str">
        <f>IF(A130="","",VLOOKUP(C130,'SKRÝT!!  Pomocné'!$D$2:$E$45,2,FALSE))</f>
        <v/>
      </c>
    </row>
    <row r="131" spans="1:10" x14ac:dyDescent="0.35">
      <c r="A131" s="284"/>
      <c r="B131" s="285"/>
      <c r="C131" s="285"/>
      <c r="D131" s="284"/>
      <c r="E131" s="284"/>
      <c r="F131" s="286" t="str">
        <f t="shared" si="4"/>
        <v/>
      </c>
      <c r="G131" s="289" t="str">
        <f t="shared" si="5"/>
        <v/>
      </c>
      <c r="H131" s="287" t="str">
        <f t="shared" si="6"/>
        <v/>
      </c>
      <c r="I131" s="287" t="str">
        <f t="shared" si="7"/>
        <v/>
      </c>
      <c r="J131" s="287" t="str">
        <f>IF(A131="","",VLOOKUP(C131,'SKRÝT!!  Pomocné'!$D$2:$E$45,2,FALSE))</f>
        <v/>
      </c>
    </row>
    <row r="132" spans="1:10" x14ac:dyDescent="0.35">
      <c r="A132" s="284"/>
      <c r="B132" s="285"/>
      <c r="C132" s="285"/>
      <c r="D132" s="284"/>
      <c r="E132" s="284"/>
      <c r="F132" s="286" t="str">
        <f t="shared" ref="F132:F195" si="8">IF(A132="","",IF(D132/J132*E132&gt;0.9,1,IF(D132/J132*E132&gt;0.8,0.9,IF(D132/J132*E132&gt;0.7,0.8,IF(D132/J132*E132&gt;0.6,0.7,IF(D132/J132*E132&gt;0.5,0.6,IF(D132/J132*E132&gt;0.4,0.5,IF(D132/J132*E132&gt;0.3,0.4,IF(D132/J132*E132&gt;0.2,0.3,IF(D132/J132*E132&gt;0.1,0.2,IF(D132/J132*E132&gt;0,0.1,0)))))))))))</f>
        <v/>
      </c>
      <c r="G132" s="289" t="str">
        <f t="shared" ref="G132:G195" si="9">IF(B132="","",IF(OR(B132="2.III/3",B132="2.VIII/3"),I132,H132))</f>
        <v/>
      </c>
      <c r="H132" s="287" t="str">
        <f t="shared" ref="H132:H195" si="10">IF(A132="","",(E132-F132)*10)</f>
        <v/>
      </c>
      <c r="I132" s="287" t="str">
        <f t="shared" ref="I132:I195" si="11">IF(A132="","",IF(E132=1,IF(F132&gt;0.9,0,IF(F132&gt;0.8,0.2,IF(F132&gt;0.7,0.4,IF(F132&gt;0.6,0.6,IF(F132&gt;0.5,0.8,IF(F132&gt;0.4,1,IF(F132&gt;0.3,1.2,IF(F132&gt;0.2,1.4,IF(F132&gt;0.1,1.6,IF(F132&gt;0,1.8,2)))))))))),IF(E132=0.5,IF(F132&gt;0.4,0,IF(F132&gt;0.3,0.2,IF(F132&gt;0.2,0.4,IF(F132&gt;0.1,0.6,IF(F132&gt;0,0.8,1))))),"NR")))</f>
        <v/>
      </c>
      <c r="J132" s="287" t="str">
        <f>IF(A132="","",VLOOKUP(C132,'SKRÝT!!  Pomocné'!$D$2:$E$45,2,FALSE))</f>
        <v/>
      </c>
    </row>
    <row r="133" spans="1:10" x14ac:dyDescent="0.35">
      <c r="A133" s="284"/>
      <c r="B133" s="285"/>
      <c r="C133" s="285"/>
      <c r="D133" s="284"/>
      <c r="E133" s="284"/>
      <c r="F133" s="286" t="str">
        <f t="shared" si="8"/>
        <v/>
      </c>
      <c r="G133" s="289" t="str">
        <f t="shared" si="9"/>
        <v/>
      </c>
      <c r="H133" s="287" t="str">
        <f t="shared" si="10"/>
        <v/>
      </c>
      <c r="I133" s="287" t="str">
        <f t="shared" si="11"/>
        <v/>
      </c>
      <c r="J133" s="287" t="str">
        <f>IF(A133="","",VLOOKUP(C133,'SKRÝT!!  Pomocné'!$D$2:$E$45,2,FALSE))</f>
        <v/>
      </c>
    </row>
    <row r="134" spans="1:10" x14ac:dyDescent="0.35">
      <c r="A134" s="284"/>
      <c r="B134" s="285"/>
      <c r="C134" s="285"/>
      <c r="D134" s="284"/>
      <c r="E134" s="284"/>
      <c r="F134" s="286" t="str">
        <f t="shared" si="8"/>
        <v/>
      </c>
      <c r="G134" s="289" t="str">
        <f t="shared" si="9"/>
        <v/>
      </c>
      <c r="H134" s="287" t="str">
        <f t="shared" si="10"/>
        <v/>
      </c>
      <c r="I134" s="287" t="str">
        <f t="shared" si="11"/>
        <v/>
      </c>
      <c r="J134" s="287" t="str">
        <f>IF(A134="","",VLOOKUP(C134,'SKRÝT!!  Pomocné'!$D$2:$E$45,2,FALSE))</f>
        <v/>
      </c>
    </row>
    <row r="135" spans="1:10" x14ac:dyDescent="0.35">
      <c r="A135" s="284"/>
      <c r="B135" s="285"/>
      <c r="C135" s="285"/>
      <c r="D135" s="284"/>
      <c r="E135" s="284"/>
      <c r="F135" s="286" t="str">
        <f t="shared" si="8"/>
        <v/>
      </c>
      <c r="G135" s="289" t="str">
        <f t="shared" si="9"/>
        <v/>
      </c>
      <c r="H135" s="287" t="str">
        <f t="shared" si="10"/>
        <v/>
      </c>
      <c r="I135" s="287" t="str">
        <f t="shared" si="11"/>
        <v/>
      </c>
      <c r="J135" s="287" t="str">
        <f>IF(A135="","",VLOOKUP(C135,'SKRÝT!!  Pomocné'!$D$2:$E$45,2,FALSE))</f>
        <v/>
      </c>
    </row>
    <row r="136" spans="1:10" x14ac:dyDescent="0.35">
      <c r="A136" s="284"/>
      <c r="B136" s="285"/>
      <c r="C136" s="285"/>
      <c r="D136" s="284"/>
      <c r="E136" s="284"/>
      <c r="F136" s="286" t="str">
        <f t="shared" si="8"/>
        <v/>
      </c>
      <c r="G136" s="289" t="str">
        <f t="shared" si="9"/>
        <v/>
      </c>
      <c r="H136" s="287" t="str">
        <f t="shared" si="10"/>
        <v/>
      </c>
      <c r="I136" s="287" t="str">
        <f t="shared" si="11"/>
        <v/>
      </c>
      <c r="J136" s="287" t="str">
        <f>IF(A136="","",VLOOKUP(C136,'SKRÝT!!  Pomocné'!$D$2:$E$45,2,FALSE))</f>
        <v/>
      </c>
    </row>
    <row r="137" spans="1:10" x14ac:dyDescent="0.35">
      <c r="A137" s="284"/>
      <c r="B137" s="285"/>
      <c r="C137" s="285"/>
      <c r="D137" s="284"/>
      <c r="E137" s="284"/>
      <c r="F137" s="286" t="str">
        <f t="shared" si="8"/>
        <v/>
      </c>
      <c r="G137" s="289" t="str">
        <f t="shared" si="9"/>
        <v/>
      </c>
      <c r="H137" s="287" t="str">
        <f t="shared" si="10"/>
        <v/>
      </c>
      <c r="I137" s="287" t="str">
        <f t="shared" si="11"/>
        <v/>
      </c>
      <c r="J137" s="287" t="str">
        <f>IF(A137="","",VLOOKUP(C137,'SKRÝT!!  Pomocné'!$D$2:$E$45,2,FALSE))</f>
        <v/>
      </c>
    </row>
    <row r="138" spans="1:10" x14ac:dyDescent="0.35">
      <c r="A138" s="284"/>
      <c r="B138" s="285"/>
      <c r="C138" s="285"/>
      <c r="D138" s="284"/>
      <c r="E138" s="284"/>
      <c r="F138" s="286" t="str">
        <f t="shared" si="8"/>
        <v/>
      </c>
      <c r="G138" s="289" t="str">
        <f t="shared" si="9"/>
        <v/>
      </c>
      <c r="H138" s="287" t="str">
        <f t="shared" si="10"/>
        <v/>
      </c>
      <c r="I138" s="287" t="str">
        <f t="shared" si="11"/>
        <v/>
      </c>
      <c r="J138" s="287" t="str">
        <f>IF(A138="","",VLOOKUP(C138,'SKRÝT!!  Pomocné'!$D$2:$E$45,2,FALSE))</f>
        <v/>
      </c>
    </row>
    <row r="139" spans="1:10" x14ac:dyDescent="0.35">
      <c r="A139" s="284"/>
      <c r="B139" s="285"/>
      <c r="C139" s="285"/>
      <c r="D139" s="284"/>
      <c r="E139" s="284"/>
      <c r="F139" s="286" t="str">
        <f t="shared" si="8"/>
        <v/>
      </c>
      <c r="G139" s="289" t="str">
        <f t="shared" si="9"/>
        <v/>
      </c>
      <c r="H139" s="287" t="str">
        <f t="shared" si="10"/>
        <v/>
      </c>
      <c r="I139" s="287" t="str">
        <f t="shared" si="11"/>
        <v/>
      </c>
      <c r="J139" s="287" t="str">
        <f>IF(A139="","",VLOOKUP(C139,'SKRÝT!!  Pomocné'!$D$2:$E$45,2,FALSE))</f>
        <v/>
      </c>
    </row>
    <row r="140" spans="1:10" x14ac:dyDescent="0.35">
      <c r="A140" s="284"/>
      <c r="B140" s="285"/>
      <c r="C140" s="285"/>
      <c r="D140" s="284"/>
      <c r="E140" s="284"/>
      <c r="F140" s="286" t="str">
        <f t="shared" si="8"/>
        <v/>
      </c>
      <c r="G140" s="289" t="str">
        <f t="shared" si="9"/>
        <v/>
      </c>
      <c r="H140" s="287" t="str">
        <f t="shared" si="10"/>
        <v/>
      </c>
      <c r="I140" s="287" t="str">
        <f t="shared" si="11"/>
        <v/>
      </c>
      <c r="J140" s="287" t="str">
        <f>IF(A140="","",VLOOKUP(C140,'SKRÝT!!  Pomocné'!$D$2:$E$45,2,FALSE))</f>
        <v/>
      </c>
    </row>
    <row r="141" spans="1:10" x14ac:dyDescent="0.35">
      <c r="A141" s="284"/>
      <c r="B141" s="285"/>
      <c r="C141" s="285"/>
      <c r="D141" s="284"/>
      <c r="E141" s="284"/>
      <c r="F141" s="286" t="str">
        <f t="shared" si="8"/>
        <v/>
      </c>
      <c r="G141" s="289" t="str">
        <f t="shared" si="9"/>
        <v/>
      </c>
      <c r="H141" s="287" t="str">
        <f t="shared" si="10"/>
        <v/>
      </c>
      <c r="I141" s="287" t="str">
        <f t="shared" si="11"/>
        <v/>
      </c>
      <c r="J141" s="287" t="str">
        <f>IF(A141="","",VLOOKUP(C141,'SKRÝT!!  Pomocné'!$D$2:$E$45,2,FALSE))</f>
        <v/>
      </c>
    </row>
    <row r="142" spans="1:10" x14ac:dyDescent="0.35">
      <c r="A142" s="284"/>
      <c r="B142" s="285"/>
      <c r="C142" s="285"/>
      <c r="D142" s="284"/>
      <c r="E142" s="284"/>
      <c r="F142" s="286" t="str">
        <f t="shared" si="8"/>
        <v/>
      </c>
      <c r="G142" s="289" t="str">
        <f t="shared" si="9"/>
        <v/>
      </c>
      <c r="H142" s="287" t="str">
        <f t="shared" si="10"/>
        <v/>
      </c>
      <c r="I142" s="287" t="str">
        <f t="shared" si="11"/>
        <v/>
      </c>
      <c r="J142" s="287" t="str">
        <f>IF(A142="","",VLOOKUP(C142,'SKRÝT!!  Pomocné'!$D$2:$E$45,2,FALSE))</f>
        <v/>
      </c>
    </row>
    <row r="143" spans="1:10" x14ac:dyDescent="0.35">
      <c r="A143" s="284"/>
      <c r="B143" s="285"/>
      <c r="C143" s="285"/>
      <c r="D143" s="284"/>
      <c r="E143" s="284"/>
      <c r="F143" s="286" t="str">
        <f t="shared" si="8"/>
        <v/>
      </c>
      <c r="G143" s="289" t="str">
        <f t="shared" si="9"/>
        <v/>
      </c>
      <c r="H143" s="287" t="str">
        <f t="shared" si="10"/>
        <v/>
      </c>
      <c r="I143" s="287" t="str">
        <f t="shared" si="11"/>
        <v/>
      </c>
      <c r="J143" s="287" t="str">
        <f>IF(A143="","",VLOOKUP(C143,'SKRÝT!!  Pomocné'!$D$2:$E$45,2,FALSE))</f>
        <v/>
      </c>
    </row>
    <row r="144" spans="1:10" x14ac:dyDescent="0.35">
      <c r="A144" s="284"/>
      <c r="B144" s="285"/>
      <c r="C144" s="285"/>
      <c r="D144" s="284"/>
      <c r="E144" s="284"/>
      <c r="F144" s="286" t="str">
        <f t="shared" si="8"/>
        <v/>
      </c>
      <c r="G144" s="289" t="str">
        <f t="shared" si="9"/>
        <v/>
      </c>
      <c r="H144" s="287" t="str">
        <f t="shared" si="10"/>
        <v/>
      </c>
      <c r="I144" s="287" t="str">
        <f t="shared" si="11"/>
        <v/>
      </c>
      <c r="J144" s="287" t="str">
        <f>IF(A144="","",VLOOKUP(C144,'SKRÝT!!  Pomocné'!$D$2:$E$45,2,FALSE))</f>
        <v/>
      </c>
    </row>
    <row r="145" spans="1:10" x14ac:dyDescent="0.35">
      <c r="A145" s="284"/>
      <c r="B145" s="285"/>
      <c r="C145" s="285"/>
      <c r="D145" s="284"/>
      <c r="E145" s="284"/>
      <c r="F145" s="286" t="str">
        <f t="shared" si="8"/>
        <v/>
      </c>
      <c r="G145" s="289" t="str">
        <f t="shared" si="9"/>
        <v/>
      </c>
      <c r="H145" s="287" t="str">
        <f t="shared" si="10"/>
        <v/>
      </c>
      <c r="I145" s="287" t="str">
        <f t="shared" si="11"/>
        <v/>
      </c>
      <c r="J145" s="287" t="str">
        <f>IF(A145="","",VLOOKUP(C145,'SKRÝT!!  Pomocné'!$D$2:$E$45,2,FALSE))</f>
        <v/>
      </c>
    </row>
    <row r="146" spans="1:10" x14ac:dyDescent="0.35">
      <c r="A146" s="284"/>
      <c r="B146" s="285"/>
      <c r="C146" s="285"/>
      <c r="D146" s="284"/>
      <c r="E146" s="284"/>
      <c r="F146" s="286" t="str">
        <f t="shared" si="8"/>
        <v/>
      </c>
      <c r="G146" s="289" t="str">
        <f t="shared" si="9"/>
        <v/>
      </c>
      <c r="H146" s="287" t="str">
        <f t="shared" si="10"/>
        <v/>
      </c>
      <c r="I146" s="287" t="str">
        <f t="shared" si="11"/>
        <v/>
      </c>
      <c r="J146" s="287" t="str">
        <f>IF(A146="","",VLOOKUP(C146,'SKRÝT!!  Pomocné'!$D$2:$E$45,2,FALSE))</f>
        <v/>
      </c>
    </row>
    <row r="147" spans="1:10" x14ac:dyDescent="0.35">
      <c r="A147" s="284"/>
      <c r="B147" s="285"/>
      <c r="C147" s="285"/>
      <c r="D147" s="284"/>
      <c r="E147" s="284"/>
      <c r="F147" s="286" t="str">
        <f t="shared" si="8"/>
        <v/>
      </c>
      <c r="G147" s="289" t="str">
        <f t="shared" si="9"/>
        <v/>
      </c>
      <c r="H147" s="287" t="str">
        <f t="shared" si="10"/>
        <v/>
      </c>
      <c r="I147" s="287" t="str">
        <f t="shared" si="11"/>
        <v/>
      </c>
      <c r="J147" s="287" t="str">
        <f>IF(A147="","",VLOOKUP(C147,'SKRÝT!!  Pomocné'!$D$2:$E$45,2,FALSE))</f>
        <v/>
      </c>
    </row>
    <row r="148" spans="1:10" x14ac:dyDescent="0.35">
      <c r="A148" s="284"/>
      <c r="B148" s="285"/>
      <c r="C148" s="285"/>
      <c r="D148" s="284"/>
      <c r="E148" s="284"/>
      <c r="F148" s="286" t="str">
        <f t="shared" si="8"/>
        <v/>
      </c>
      <c r="G148" s="289" t="str">
        <f t="shared" si="9"/>
        <v/>
      </c>
      <c r="H148" s="287" t="str">
        <f t="shared" si="10"/>
        <v/>
      </c>
      <c r="I148" s="287" t="str">
        <f t="shared" si="11"/>
        <v/>
      </c>
      <c r="J148" s="287" t="str">
        <f>IF(A148="","",VLOOKUP(C148,'SKRÝT!!  Pomocné'!$D$2:$E$45,2,FALSE))</f>
        <v/>
      </c>
    </row>
    <row r="149" spans="1:10" x14ac:dyDescent="0.35">
      <c r="A149" s="284"/>
      <c r="B149" s="285"/>
      <c r="C149" s="285"/>
      <c r="D149" s="284"/>
      <c r="E149" s="284"/>
      <c r="F149" s="286" t="str">
        <f t="shared" si="8"/>
        <v/>
      </c>
      <c r="G149" s="289" t="str">
        <f t="shared" si="9"/>
        <v/>
      </c>
      <c r="H149" s="287" t="str">
        <f t="shared" si="10"/>
        <v/>
      </c>
      <c r="I149" s="287" t="str">
        <f t="shared" si="11"/>
        <v/>
      </c>
      <c r="J149" s="287" t="str">
        <f>IF(A149="","",VLOOKUP(C149,'SKRÝT!!  Pomocné'!$D$2:$E$45,2,FALSE))</f>
        <v/>
      </c>
    </row>
    <row r="150" spans="1:10" x14ac:dyDescent="0.35">
      <c r="A150" s="284"/>
      <c r="B150" s="285"/>
      <c r="C150" s="285"/>
      <c r="D150" s="284"/>
      <c r="E150" s="284"/>
      <c r="F150" s="286" t="str">
        <f t="shared" si="8"/>
        <v/>
      </c>
      <c r="G150" s="289" t="str">
        <f t="shared" si="9"/>
        <v/>
      </c>
      <c r="H150" s="287" t="str">
        <f t="shared" si="10"/>
        <v/>
      </c>
      <c r="I150" s="287" t="str">
        <f t="shared" si="11"/>
        <v/>
      </c>
      <c r="J150" s="287" t="str">
        <f>IF(A150="","",VLOOKUP(C150,'SKRÝT!!  Pomocné'!$D$2:$E$45,2,FALSE))</f>
        <v/>
      </c>
    </row>
    <row r="151" spans="1:10" x14ac:dyDescent="0.35">
      <c r="A151" s="284"/>
      <c r="B151" s="285"/>
      <c r="C151" s="285"/>
      <c r="D151" s="284"/>
      <c r="E151" s="284"/>
      <c r="F151" s="286" t="str">
        <f t="shared" si="8"/>
        <v/>
      </c>
      <c r="G151" s="289" t="str">
        <f t="shared" si="9"/>
        <v/>
      </c>
      <c r="H151" s="287" t="str">
        <f t="shared" si="10"/>
        <v/>
      </c>
      <c r="I151" s="287" t="str">
        <f t="shared" si="11"/>
        <v/>
      </c>
      <c r="J151" s="287" t="str">
        <f>IF(A151="","",VLOOKUP(C151,'SKRÝT!!  Pomocné'!$D$2:$E$45,2,FALSE))</f>
        <v/>
      </c>
    </row>
    <row r="152" spans="1:10" x14ac:dyDescent="0.35">
      <c r="A152" s="284"/>
      <c r="B152" s="285"/>
      <c r="C152" s="285"/>
      <c r="D152" s="284"/>
      <c r="E152" s="284"/>
      <c r="F152" s="286" t="str">
        <f t="shared" si="8"/>
        <v/>
      </c>
      <c r="G152" s="289" t="str">
        <f t="shared" si="9"/>
        <v/>
      </c>
      <c r="H152" s="287" t="str">
        <f t="shared" si="10"/>
        <v/>
      </c>
      <c r="I152" s="287" t="str">
        <f t="shared" si="11"/>
        <v/>
      </c>
      <c r="J152" s="287" t="str">
        <f>IF(A152="","",VLOOKUP(C152,'SKRÝT!!  Pomocné'!$D$2:$E$45,2,FALSE))</f>
        <v/>
      </c>
    </row>
    <row r="153" spans="1:10" x14ac:dyDescent="0.35">
      <c r="A153" s="284"/>
      <c r="B153" s="285"/>
      <c r="C153" s="285"/>
      <c r="D153" s="284"/>
      <c r="E153" s="284"/>
      <c r="F153" s="286" t="str">
        <f t="shared" si="8"/>
        <v/>
      </c>
      <c r="G153" s="289" t="str">
        <f t="shared" si="9"/>
        <v/>
      </c>
      <c r="H153" s="287" t="str">
        <f t="shared" si="10"/>
        <v/>
      </c>
      <c r="I153" s="287" t="str">
        <f t="shared" si="11"/>
        <v/>
      </c>
      <c r="J153" s="287" t="str">
        <f>IF(A153="","",VLOOKUP(C153,'SKRÝT!!  Pomocné'!$D$2:$E$45,2,FALSE))</f>
        <v/>
      </c>
    </row>
    <row r="154" spans="1:10" x14ac:dyDescent="0.35">
      <c r="A154" s="284"/>
      <c r="B154" s="285"/>
      <c r="C154" s="285"/>
      <c r="D154" s="284"/>
      <c r="E154" s="284"/>
      <c r="F154" s="286" t="str">
        <f t="shared" si="8"/>
        <v/>
      </c>
      <c r="G154" s="289" t="str">
        <f t="shared" si="9"/>
        <v/>
      </c>
      <c r="H154" s="287" t="str">
        <f t="shared" si="10"/>
        <v/>
      </c>
      <c r="I154" s="287" t="str">
        <f t="shared" si="11"/>
        <v/>
      </c>
      <c r="J154" s="287" t="str">
        <f>IF(A154="","",VLOOKUP(C154,'SKRÝT!!  Pomocné'!$D$2:$E$45,2,FALSE))</f>
        <v/>
      </c>
    </row>
    <row r="155" spans="1:10" x14ac:dyDescent="0.35">
      <c r="A155" s="284"/>
      <c r="B155" s="285"/>
      <c r="C155" s="285"/>
      <c r="D155" s="284"/>
      <c r="E155" s="284"/>
      <c r="F155" s="286" t="str">
        <f t="shared" si="8"/>
        <v/>
      </c>
      <c r="G155" s="289" t="str">
        <f t="shared" si="9"/>
        <v/>
      </c>
      <c r="H155" s="287" t="str">
        <f t="shared" si="10"/>
        <v/>
      </c>
      <c r="I155" s="287" t="str">
        <f t="shared" si="11"/>
        <v/>
      </c>
      <c r="J155" s="287" t="str">
        <f>IF(A155="","",VLOOKUP(C155,'SKRÝT!!  Pomocné'!$D$2:$E$45,2,FALSE))</f>
        <v/>
      </c>
    </row>
    <row r="156" spans="1:10" x14ac:dyDescent="0.35">
      <c r="A156" s="284"/>
      <c r="B156" s="285"/>
      <c r="C156" s="285"/>
      <c r="D156" s="284"/>
      <c r="E156" s="284"/>
      <c r="F156" s="286" t="str">
        <f t="shared" si="8"/>
        <v/>
      </c>
      <c r="G156" s="289" t="str">
        <f t="shared" si="9"/>
        <v/>
      </c>
      <c r="H156" s="287" t="str">
        <f t="shared" si="10"/>
        <v/>
      </c>
      <c r="I156" s="287" t="str">
        <f t="shared" si="11"/>
        <v/>
      </c>
      <c r="J156" s="287" t="str">
        <f>IF(A156="","",VLOOKUP(C156,'SKRÝT!!  Pomocné'!$D$2:$E$45,2,FALSE))</f>
        <v/>
      </c>
    </row>
    <row r="157" spans="1:10" x14ac:dyDescent="0.35">
      <c r="A157" s="284"/>
      <c r="B157" s="285"/>
      <c r="C157" s="285"/>
      <c r="D157" s="284"/>
      <c r="E157" s="284"/>
      <c r="F157" s="286" t="str">
        <f t="shared" si="8"/>
        <v/>
      </c>
      <c r="G157" s="289" t="str">
        <f t="shared" si="9"/>
        <v/>
      </c>
      <c r="H157" s="287" t="str">
        <f t="shared" si="10"/>
        <v/>
      </c>
      <c r="I157" s="287" t="str">
        <f t="shared" si="11"/>
        <v/>
      </c>
      <c r="J157" s="287" t="str">
        <f>IF(A157="","",VLOOKUP(C157,'SKRÝT!!  Pomocné'!$D$2:$E$45,2,FALSE))</f>
        <v/>
      </c>
    </row>
    <row r="158" spans="1:10" x14ac:dyDescent="0.35">
      <c r="A158" s="284"/>
      <c r="B158" s="285"/>
      <c r="C158" s="285"/>
      <c r="D158" s="284"/>
      <c r="E158" s="284"/>
      <c r="F158" s="286" t="str">
        <f t="shared" si="8"/>
        <v/>
      </c>
      <c r="G158" s="289" t="str">
        <f t="shared" si="9"/>
        <v/>
      </c>
      <c r="H158" s="287" t="str">
        <f t="shared" si="10"/>
        <v/>
      </c>
      <c r="I158" s="287" t="str">
        <f t="shared" si="11"/>
        <v/>
      </c>
      <c r="J158" s="287" t="str">
        <f>IF(A158="","",VLOOKUP(C158,'SKRÝT!!  Pomocné'!$D$2:$E$45,2,FALSE))</f>
        <v/>
      </c>
    </row>
    <row r="159" spans="1:10" x14ac:dyDescent="0.35">
      <c r="A159" s="284"/>
      <c r="B159" s="285"/>
      <c r="C159" s="285"/>
      <c r="D159" s="284"/>
      <c r="E159" s="284"/>
      <c r="F159" s="286" t="str">
        <f t="shared" si="8"/>
        <v/>
      </c>
      <c r="G159" s="289" t="str">
        <f t="shared" si="9"/>
        <v/>
      </c>
      <c r="H159" s="287" t="str">
        <f t="shared" si="10"/>
        <v/>
      </c>
      <c r="I159" s="287" t="str">
        <f t="shared" si="11"/>
        <v/>
      </c>
      <c r="J159" s="287" t="str">
        <f>IF(A159="","",VLOOKUP(C159,'SKRÝT!!  Pomocné'!$D$2:$E$45,2,FALSE))</f>
        <v/>
      </c>
    </row>
    <row r="160" spans="1:10" x14ac:dyDescent="0.35">
      <c r="A160" s="284"/>
      <c r="B160" s="285"/>
      <c r="C160" s="285"/>
      <c r="D160" s="284"/>
      <c r="E160" s="284"/>
      <c r="F160" s="286" t="str">
        <f t="shared" si="8"/>
        <v/>
      </c>
      <c r="G160" s="289" t="str">
        <f t="shared" si="9"/>
        <v/>
      </c>
      <c r="H160" s="287" t="str">
        <f t="shared" si="10"/>
        <v/>
      </c>
      <c r="I160" s="287" t="str">
        <f t="shared" si="11"/>
        <v/>
      </c>
      <c r="J160" s="287" t="str">
        <f>IF(A160="","",VLOOKUP(C160,'SKRÝT!!  Pomocné'!$D$2:$E$45,2,FALSE))</f>
        <v/>
      </c>
    </row>
    <row r="161" spans="1:10" x14ac:dyDescent="0.35">
      <c r="A161" s="284"/>
      <c r="B161" s="285"/>
      <c r="C161" s="285"/>
      <c r="D161" s="284"/>
      <c r="E161" s="284"/>
      <c r="F161" s="286" t="str">
        <f t="shared" si="8"/>
        <v/>
      </c>
      <c r="G161" s="289" t="str">
        <f t="shared" si="9"/>
        <v/>
      </c>
      <c r="H161" s="287" t="str">
        <f t="shared" si="10"/>
        <v/>
      </c>
      <c r="I161" s="287" t="str">
        <f t="shared" si="11"/>
        <v/>
      </c>
      <c r="J161" s="287" t="str">
        <f>IF(A161="","",VLOOKUP(C161,'SKRÝT!!  Pomocné'!$D$2:$E$45,2,FALSE))</f>
        <v/>
      </c>
    </row>
    <row r="162" spans="1:10" x14ac:dyDescent="0.35">
      <c r="A162" s="284"/>
      <c r="B162" s="285"/>
      <c r="C162" s="285"/>
      <c r="D162" s="284"/>
      <c r="E162" s="284"/>
      <c r="F162" s="286" t="str">
        <f t="shared" si="8"/>
        <v/>
      </c>
      <c r="G162" s="289" t="str">
        <f t="shared" si="9"/>
        <v/>
      </c>
      <c r="H162" s="287" t="str">
        <f t="shared" si="10"/>
        <v/>
      </c>
      <c r="I162" s="287" t="str">
        <f t="shared" si="11"/>
        <v/>
      </c>
      <c r="J162" s="287" t="str">
        <f>IF(A162="","",VLOOKUP(C162,'SKRÝT!!  Pomocné'!$D$2:$E$45,2,FALSE))</f>
        <v/>
      </c>
    </row>
    <row r="163" spans="1:10" x14ac:dyDescent="0.35">
      <c r="A163" s="284"/>
      <c r="B163" s="285"/>
      <c r="C163" s="285"/>
      <c r="D163" s="284"/>
      <c r="E163" s="284"/>
      <c r="F163" s="286" t="str">
        <f t="shared" si="8"/>
        <v/>
      </c>
      <c r="G163" s="289" t="str">
        <f t="shared" si="9"/>
        <v/>
      </c>
      <c r="H163" s="287" t="str">
        <f t="shared" si="10"/>
        <v/>
      </c>
      <c r="I163" s="287" t="str">
        <f t="shared" si="11"/>
        <v/>
      </c>
      <c r="J163" s="287" t="str">
        <f>IF(A163="","",VLOOKUP(C163,'SKRÝT!!  Pomocné'!$D$2:$E$45,2,FALSE))</f>
        <v/>
      </c>
    </row>
    <row r="164" spans="1:10" x14ac:dyDescent="0.35">
      <c r="A164" s="284"/>
      <c r="B164" s="285"/>
      <c r="C164" s="285"/>
      <c r="D164" s="284"/>
      <c r="E164" s="284"/>
      <c r="F164" s="286" t="str">
        <f t="shared" si="8"/>
        <v/>
      </c>
      <c r="G164" s="289" t="str">
        <f t="shared" si="9"/>
        <v/>
      </c>
      <c r="H164" s="287" t="str">
        <f t="shared" si="10"/>
        <v/>
      </c>
      <c r="I164" s="287" t="str">
        <f t="shared" si="11"/>
        <v/>
      </c>
      <c r="J164" s="287" t="str">
        <f>IF(A164="","",VLOOKUP(C164,'SKRÝT!!  Pomocné'!$D$2:$E$45,2,FALSE))</f>
        <v/>
      </c>
    </row>
    <row r="165" spans="1:10" x14ac:dyDescent="0.35">
      <c r="A165" s="284"/>
      <c r="B165" s="285"/>
      <c r="C165" s="285"/>
      <c r="D165" s="284"/>
      <c r="E165" s="284"/>
      <c r="F165" s="286" t="str">
        <f t="shared" si="8"/>
        <v/>
      </c>
      <c r="G165" s="289" t="str">
        <f t="shared" si="9"/>
        <v/>
      </c>
      <c r="H165" s="287" t="str">
        <f t="shared" si="10"/>
        <v/>
      </c>
      <c r="I165" s="287" t="str">
        <f t="shared" si="11"/>
        <v/>
      </c>
      <c r="J165" s="287" t="str">
        <f>IF(A165="","",VLOOKUP(C165,'SKRÝT!!  Pomocné'!$D$2:$E$45,2,FALSE))</f>
        <v/>
      </c>
    </row>
    <row r="166" spans="1:10" x14ac:dyDescent="0.35">
      <c r="A166" s="284"/>
      <c r="B166" s="285"/>
      <c r="C166" s="285"/>
      <c r="D166" s="284"/>
      <c r="E166" s="284"/>
      <c r="F166" s="286" t="str">
        <f t="shared" si="8"/>
        <v/>
      </c>
      <c r="G166" s="289" t="str">
        <f t="shared" si="9"/>
        <v/>
      </c>
      <c r="H166" s="287" t="str">
        <f t="shared" si="10"/>
        <v/>
      </c>
      <c r="I166" s="287" t="str">
        <f t="shared" si="11"/>
        <v/>
      </c>
      <c r="J166" s="287" t="str">
        <f>IF(A166="","",VLOOKUP(C166,'SKRÝT!!  Pomocné'!$D$2:$E$45,2,FALSE))</f>
        <v/>
      </c>
    </row>
    <row r="167" spans="1:10" x14ac:dyDescent="0.35">
      <c r="A167" s="284"/>
      <c r="B167" s="285"/>
      <c r="C167" s="285"/>
      <c r="D167" s="284"/>
      <c r="E167" s="284"/>
      <c r="F167" s="286" t="str">
        <f t="shared" si="8"/>
        <v/>
      </c>
      <c r="G167" s="289" t="str">
        <f t="shared" si="9"/>
        <v/>
      </c>
      <c r="H167" s="287" t="str">
        <f t="shared" si="10"/>
        <v/>
      </c>
      <c r="I167" s="287" t="str">
        <f t="shared" si="11"/>
        <v/>
      </c>
      <c r="J167" s="287" t="str">
        <f>IF(A167="","",VLOOKUP(C167,'SKRÝT!!  Pomocné'!$D$2:$E$45,2,FALSE))</f>
        <v/>
      </c>
    </row>
    <row r="168" spans="1:10" x14ac:dyDescent="0.35">
      <c r="A168" s="284"/>
      <c r="B168" s="285"/>
      <c r="C168" s="285"/>
      <c r="D168" s="284"/>
      <c r="E168" s="284"/>
      <c r="F168" s="286" t="str">
        <f t="shared" si="8"/>
        <v/>
      </c>
      <c r="G168" s="289" t="str">
        <f t="shared" si="9"/>
        <v/>
      </c>
      <c r="H168" s="287" t="str">
        <f t="shared" si="10"/>
        <v/>
      </c>
      <c r="I168" s="287" t="str">
        <f t="shared" si="11"/>
        <v/>
      </c>
      <c r="J168" s="287" t="str">
        <f>IF(A168="","",VLOOKUP(C168,'SKRÝT!!  Pomocné'!$D$2:$E$45,2,FALSE))</f>
        <v/>
      </c>
    </row>
    <row r="169" spans="1:10" x14ac:dyDescent="0.35">
      <c r="A169" s="284"/>
      <c r="B169" s="285"/>
      <c r="C169" s="285"/>
      <c r="D169" s="284"/>
      <c r="E169" s="284"/>
      <c r="F169" s="286" t="str">
        <f t="shared" si="8"/>
        <v/>
      </c>
      <c r="G169" s="289" t="str">
        <f t="shared" si="9"/>
        <v/>
      </c>
      <c r="H169" s="287" t="str">
        <f t="shared" si="10"/>
        <v/>
      </c>
      <c r="I169" s="287" t="str">
        <f t="shared" si="11"/>
        <v/>
      </c>
      <c r="J169" s="287" t="str">
        <f>IF(A169="","",VLOOKUP(C169,'SKRÝT!!  Pomocné'!$D$2:$E$45,2,FALSE))</f>
        <v/>
      </c>
    </row>
    <row r="170" spans="1:10" x14ac:dyDescent="0.35">
      <c r="A170" s="284"/>
      <c r="B170" s="285"/>
      <c r="C170" s="285"/>
      <c r="D170" s="284"/>
      <c r="E170" s="284"/>
      <c r="F170" s="286" t="str">
        <f t="shared" si="8"/>
        <v/>
      </c>
      <c r="G170" s="289" t="str">
        <f t="shared" si="9"/>
        <v/>
      </c>
      <c r="H170" s="287" t="str">
        <f t="shared" si="10"/>
        <v/>
      </c>
      <c r="I170" s="287" t="str">
        <f t="shared" si="11"/>
        <v/>
      </c>
      <c r="J170" s="287" t="str">
        <f>IF(A170="","",VLOOKUP(C170,'SKRÝT!!  Pomocné'!$D$2:$E$45,2,FALSE))</f>
        <v/>
      </c>
    </row>
    <row r="171" spans="1:10" x14ac:dyDescent="0.35">
      <c r="A171" s="284"/>
      <c r="B171" s="285"/>
      <c r="C171" s="285"/>
      <c r="D171" s="284"/>
      <c r="E171" s="284"/>
      <c r="F171" s="286" t="str">
        <f t="shared" si="8"/>
        <v/>
      </c>
      <c r="G171" s="289" t="str">
        <f t="shared" si="9"/>
        <v/>
      </c>
      <c r="H171" s="287" t="str">
        <f t="shared" si="10"/>
        <v/>
      </c>
      <c r="I171" s="287" t="str">
        <f t="shared" si="11"/>
        <v/>
      </c>
      <c r="J171" s="287" t="str">
        <f>IF(A171="","",VLOOKUP(C171,'SKRÝT!!  Pomocné'!$D$2:$E$45,2,FALSE))</f>
        <v/>
      </c>
    </row>
    <row r="172" spans="1:10" x14ac:dyDescent="0.35">
      <c r="A172" s="284"/>
      <c r="B172" s="285"/>
      <c r="C172" s="285"/>
      <c r="D172" s="284"/>
      <c r="E172" s="284"/>
      <c r="F172" s="286" t="str">
        <f t="shared" si="8"/>
        <v/>
      </c>
      <c r="G172" s="289" t="str">
        <f t="shared" si="9"/>
        <v/>
      </c>
      <c r="H172" s="287" t="str">
        <f t="shared" si="10"/>
        <v/>
      </c>
      <c r="I172" s="287" t="str">
        <f t="shared" si="11"/>
        <v/>
      </c>
      <c r="J172" s="287" t="str">
        <f>IF(A172="","",VLOOKUP(C172,'SKRÝT!!  Pomocné'!$D$2:$E$45,2,FALSE))</f>
        <v/>
      </c>
    </row>
    <row r="173" spans="1:10" x14ac:dyDescent="0.35">
      <c r="A173" s="284"/>
      <c r="B173" s="285"/>
      <c r="C173" s="285"/>
      <c r="D173" s="284"/>
      <c r="E173" s="284"/>
      <c r="F173" s="286" t="str">
        <f t="shared" si="8"/>
        <v/>
      </c>
      <c r="G173" s="289" t="str">
        <f t="shared" si="9"/>
        <v/>
      </c>
      <c r="H173" s="287" t="str">
        <f t="shared" si="10"/>
        <v/>
      </c>
      <c r="I173" s="287" t="str">
        <f t="shared" si="11"/>
        <v/>
      </c>
      <c r="J173" s="287" t="str">
        <f>IF(A173="","",VLOOKUP(C173,'SKRÝT!!  Pomocné'!$D$2:$E$45,2,FALSE))</f>
        <v/>
      </c>
    </row>
    <row r="174" spans="1:10" x14ac:dyDescent="0.35">
      <c r="A174" s="284"/>
      <c r="B174" s="285"/>
      <c r="C174" s="285"/>
      <c r="D174" s="284"/>
      <c r="E174" s="284"/>
      <c r="F174" s="286" t="str">
        <f t="shared" si="8"/>
        <v/>
      </c>
      <c r="G174" s="289" t="str">
        <f t="shared" si="9"/>
        <v/>
      </c>
      <c r="H174" s="287" t="str">
        <f t="shared" si="10"/>
        <v/>
      </c>
      <c r="I174" s="287" t="str">
        <f t="shared" si="11"/>
        <v/>
      </c>
      <c r="J174" s="287" t="str">
        <f>IF(A174="","",VLOOKUP(C174,'SKRÝT!!  Pomocné'!$D$2:$E$45,2,FALSE))</f>
        <v/>
      </c>
    </row>
    <row r="175" spans="1:10" x14ac:dyDescent="0.35">
      <c r="A175" s="284"/>
      <c r="B175" s="285"/>
      <c r="C175" s="285"/>
      <c r="D175" s="284"/>
      <c r="E175" s="284"/>
      <c r="F175" s="286" t="str">
        <f t="shared" si="8"/>
        <v/>
      </c>
      <c r="G175" s="289" t="str">
        <f t="shared" si="9"/>
        <v/>
      </c>
      <c r="H175" s="287" t="str">
        <f t="shared" si="10"/>
        <v/>
      </c>
      <c r="I175" s="287" t="str">
        <f t="shared" si="11"/>
        <v/>
      </c>
      <c r="J175" s="287" t="str">
        <f>IF(A175="","",VLOOKUP(C175,'SKRÝT!!  Pomocné'!$D$2:$E$45,2,FALSE))</f>
        <v/>
      </c>
    </row>
    <row r="176" spans="1:10" x14ac:dyDescent="0.35">
      <c r="A176" s="284"/>
      <c r="B176" s="285"/>
      <c r="C176" s="285"/>
      <c r="D176" s="284"/>
      <c r="E176" s="284"/>
      <c r="F176" s="286" t="str">
        <f t="shared" si="8"/>
        <v/>
      </c>
      <c r="G176" s="289" t="str">
        <f t="shared" si="9"/>
        <v/>
      </c>
      <c r="H176" s="287" t="str">
        <f t="shared" si="10"/>
        <v/>
      </c>
      <c r="I176" s="287" t="str">
        <f t="shared" si="11"/>
        <v/>
      </c>
      <c r="J176" s="287" t="str">
        <f>IF(A176="","",VLOOKUP(C176,'SKRÝT!!  Pomocné'!$D$2:$E$45,2,FALSE))</f>
        <v/>
      </c>
    </row>
    <row r="177" spans="1:10" x14ac:dyDescent="0.35">
      <c r="A177" s="284"/>
      <c r="B177" s="285"/>
      <c r="C177" s="285"/>
      <c r="D177" s="284"/>
      <c r="E177" s="284"/>
      <c r="F177" s="286" t="str">
        <f t="shared" si="8"/>
        <v/>
      </c>
      <c r="G177" s="289" t="str">
        <f t="shared" si="9"/>
        <v/>
      </c>
      <c r="H177" s="287" t="str">
        <f t="shared" si="10"/>
        <v/>
      </c>
      <c r="I177" s="287" t="str">
        <f t="shared" si="11"/>
        <v/>
      </c>
      <c r="J177" s="287" t="str">
        <f>IF(A177="","",VLOOKUP(C177,'SKRÝT!!  Pomocné'!$D$2:$E$45,2,FALSE))</f>
        <v/>
      </c>
    </row>
    <row r="178" spans="1:10" x14ac:dyDescent="0.35">
      <c r="A178" s="284"/>
      <c r="B178" s="285"/>
      <c r="C178" s="285"/>
      <c r="D178" s="284"/>
      <c r="E178" s="284"/>
      <c r="F178" s="286" t="str">
        <f t="shared" si="8"/>
        <v/>
      </c>
      <c r="G178" s="289" t="str">
        <f t="shared" si="9"/>
        <v/>
      </c>
      <c r="H178" s="287" t="str">
        <f t="shared" si="10"/>
        <v/>
      </c>
      <c r="I178" s="287" t="str">
        <f t="shared" si="11"/>
        <v/>
      </c>
      <c r="J178" s="287" t="str">
        <f>IF(A178="","",VLOOKUP(C178,'SKRÝT!!  Pomocné'!$D$2:$E$45,2,FALSE))</f>
        <v/>
      </c>
    </row>
    <row r="179" spans="1:10" x14ac:dyDescent="0.35">
      <c r="A179" s="284"/>
      <c r="B179" s="285"/>
      <c r="C179" s="285"/>
      <c r="D179" s="284"/>
      <c r="E179" s="284"/>
      <c r="F179" s="286" t="str">
        <f t="shared" si="8"/>
        <v/>
      </c>
      <c r="G179" s="289" t="str">
        <f t="shared" si="9"/>
        <v/>
      </c>
      <c r="H179" s="287" t="str">
        <f t="shared" si="10"/>
        <v/>
      </c>
      <c r="I179" s="287" t="str">
        <f t="shared" si="11"/>
        <v/>
      </c>
      <c r="J179" s="287" t="str">
        <f>IF(A179="","",VLOOKUP(C179,'SKRÝT!!  Pomocné'!$D$2:$E$45,2,FALSE))</f>
        <v/>
      </c>
    </row>
    <row r="180" spans="1:10" x14ac:dyDescent="0.35">
      <c r="A180" s="284"/>
      <c r="B180" s="285"/>
      <c r="C180" s="285"/>
      <c r="D180" s="284"/>
      <c r="E180" s="284"/>
      <c r="F180" s="286" t="str">
        <f t="shared" si="8"/>
        <v/>
      </c>
      <c r="G180" s="289" t="str">
        <f t="shared" si="9"/>
        <v/>
      </c>
      <c r="H180" s="287" t="str">
        <f t="shared" si="10"/>
        <v/>
      </c>
      <c r="I180" s="287" t="str">
        <f t="shared" si="11"/>
        <v/>
      </c>
      <c r="J180" s="287" t="str">
        <f>IF(A180="","",VLOOKUP(C180,'SKRÝT!!  Pomocné'!$D$2:$E$45,2,FALSE))</f>
        <v/>
      </c>
    </row>
    <row r="181" spans="1:10" x14ac:dyDescent="0.35">
      <c r="A181" s="284"/>
      <c r="B181" s="285"/>
      <c r="C181" s="285"/>
      <c r="D181" s="284"/>
      <c r="E181" s="284"/>
      <c r="F181" s="286" t="str">
        <f t="shared" si="8"/>
        <v/>
      </c>
      <c r="G181" s="289" t="str">
        <f t="shared" si="9"/>
        <v/>
      </c>
      <c r="H181" s="287" t="str">
        <f t="shared" si="10"/>
        <v/>
      </c>
      <c r="I181" s="287" t="str">
        <f t="shared" si="11"/>
        <v/>
      </c>
      <c r="J181" s="287" t="str">
        <f>IF(A181="","",VLOOKUP(C181,'SKRÝT!!  Pomocné'!$D$2:$E$45,2,FALSE))</f>
        <v/>
      </c>
    </row>
    <row r="182" spans="1:10" x14ac:dyDescent="0.35">
      <c r="A182" s="284"/>
      <c r="B182" s="285"/>
      <c r="C182" s="285"/>
      <c r="D182" s="284"/>
      <c r="E182" s="284"/>
      <c r="F182" s="286" t="str">
        <f t="shared" si="8"/>
        <v/>
      </c>
      <c r="G182" s="289" t="str">
        <f t="shared" si="9"/>
        <v/>
      </c>
      <c r="H182" s="287" t="str">
        <f t="shared" si="10"/>
        <v/>
      </c>
      <c r="I182" s="287" t="str">
        <f t="shared" si="11"/>
        <v/>
      </c>
      <c r="J182" s="287" t="str">
        <f>IF(A182="","",VLOOKUP(C182,'SKRÝT!!  Pomocné'!$D$2:$E$45,2,FALSE))</f>
        <v/>
      </c>
    </row>
    <row r="183" spans="1:10" x14ac:dyDescent="0.35">
      <c r="A183" s="284"/>
      <c r="B183" s="285"/>
      <c r="C183" s="285"/>
      <c r="D183" s="284"/>
      <c r="E183" s="284"/>
      <c r="F183" s="286" t="str">
        <f t="shared" si="8"/>
        <v/>
      </c>
      <c r="G183" s="289" t="str">
        <f t="shared" si="9"/>
        <v/>
      </c>
      <c r="H183" s="287" t="str">
        <f t="shared" si="10"/>
        <v/>
      </c>
      <c r="I183" s="287" t="str">
        <f t="shared" si="11"/>
        <v/>
      </c>
      <c r="J183" s="287" t="str">
        <f>IF(A183="","",VLOOKUP(C183,'SKRÝT!!  Pomocné'!$D$2:$E$45,2,FALSE))</f>
        <v/>
      </c>
    </row>
    <row r="184" spans="1:10" x14ac:dyDescent="0.35">
      <c r="A184" s="284"/>
      <c r="B184" s="285"/>
      <c r="C184" s="285"/>
      <c r="D184" s="284"/>
      <c r="E184" s="284"/>
      <c r="F184" s="286" t="str">
        <f t="shared" si="8"/>
        <v/>
      </c>
      <c r="G184" s="289" t="str">
        <f t="shared" si="9"/>
        <v/>
      </c>
      <c r="H184" s="287" t="str">
        <f t="shared" si="10"/>
        <v/>
      </c>
      <c r="I184" s="287" t="str">
        <f t="shared" si="11"/>
        <v/>
      </c>
      <c r="J184" s="287" t="str">
        <f>IF(A184="","",VLOOKUP(C184,'SKRÝT!!  Pomocné'!$D$2:$E$45,2,FALSE))</f>
        <v/>
      </c>
    </row>
    <row r="185" spans="1:10" x14ac:dyDescent="0.35">
      <c r="A185" s="284"/>
      <c r="B185" s="285"/>
      <c r="C185" s="285"/>
      <c r="D185" s="284"/>
      <c r="E185" s="284"/>
      <c r="F185" s="286" t="str">
        <f t="shared" si="8"/>
        <v/>
      </c>
      <c r="G185" s="289" t="str">
        <f t="shared" si="9"/>
        <v/>
      </c>
      <c r="H185" s="287" t="str">
        <f t="shared" si="10"/>
        <v/>
      </c>
      <c r="I185" s="287" t="str">
        <f t="shared" si="11"/>
        <v/>
      </c>
      <c r="J185" s="287" t="str">
        <f>IF(A185="","",VLOOKUP(C185,'SKRÝT!!  Pomocné'!$D$2:$E$45,2,FALSE))</f>
        <v/>
      </c>
    </row>
    <row r="186" spans="1:10" x14ac:dyDescent="0.35">
      <c r="A186" s="284"/>
      <c r="B186" s="285"/>
      <c r="C186" s="285"/>
      <c r="D186" s="284"/>
      <c r="E186" s="284"/>
      <c r="F186" s="286" t="str">
        <f t="shared" si="8"/>
        <v/>
      </c>
      <c r="G186" s="289" t="str">
        <f t="shared" si="9"/>
        <v/>
      </c>
      <c r="H186" s="287" t="str">
        <f t="shared" si="10"/>
        <v/>
      </c>
      <c r="I186" s="287" t="str">
        <f t="shared" si="11"/>
        <v/>
      </c>
      <c r="J186" s="287" t="str">
        <f>IF(A186="","",VLOOKUP(C186,'SKRÝT!!  Pomocné'!$D$2:$E$45,2,FALSE))</f>
        <v/>
      </c>
    </row>
    <row r="187" spans="1:10" x14ac:dyDescent="0.35">
      <c r="A187" s="284"/>
      <c r="B187" s="285"/>
      <c r="C187" s="285"/>
      <c r="D187" s="284"/>
      <c r="E187" s="284"/>
      <c r="F187" s="286" t="str">
        <f t="shared" si="8"/>
        <v/>
      </c>
      <c r="G187" s="289" t="str">
        <f t="shared" si="9"/>
        <v/>
      </c>
      <c r="H187" s="287" t="str">
        <f t="shared" si="10"/>
        <v/>
      </c>
      <c r="I187" s="287" t="str">
        <f t="shared" si="11"/>
        <v/>
      </c>
      <c r="J187" s="287" t="str">
        <f>IF(A187="","",VLOOKUP(C187,'SKRÝT!!  Pomocné'!$D$2:$E$45,2,FALSE))</f>
        <v/>
      </c>
    </row>
    <row r="188" spans="1:10" x14ac:dyDescent="0.35">
      <c r="A188" s="284"/>
      <c r="B188" s="285"/>
      <c r="C188" s="285"/>
      <c r="D188" s="284"/>
      <c r="E188" s="284"/>
      <c r="F188" s="286" t="str">
        <f t="shared" si="8"/>
        <v/>
      </c>
      <c r="G188" s="289" t="str">
        <f t="shared" si="9"/>
        <v/>
      </c>
      <c r="H188" s="287" t="str">
        <f t="shared" si="10"/>
        <v/>
      </c>
      <c r="I188" s="287" t="str">
        <f t="shared" si="11"/>
        <v/>
      </c>
      <c r="J188" s="287" t="str">
        <f>IF(A188="","",VLOOKUP(C188,'SKRÝT!!  Pomocné'!$D$2:$E$45,2,FALSE))</f>
        <v/>
      </c>
    </row>
    <row r="189" spans="1:10" x14ac:dyDescent="0.35">
      <c r="A189" s="284"/>
      <c r="B189" s="285"/>
      <c r="C189" s="285"/>
      <c r="D189" s="284"/>
      <c r="E189" s="284"/>
      <c r="F189" s="286" t="str">
        <f t="shared" si="8"/>
        <v/>
      </c>
      <c r="G189" s="289" t="str">
        <f t="shared" si="9"/>
        <v/>
      </c>
      <c r="H189" s="287" t="str">
        <f t="shared" si="10"/>
        <v/>
      </c>
      <c r="I189" s="287" t="str">
        <f t="shared" si="11"/>
        <v/>
      </c>
      <c r="J189" s="287" t="str">
        <f>IF(A189="","",VLOOKUP(C189,'SKRÝT!!  Pomocné'!$D$2:$E$45,2,FALSE))</f>
        <v/>
      </c>
    </row>
    <row r="190" spans="1:10" x14ac:dyDescent="0.35">
      <c r="A190" s="284"/>
      <c r="B190" s="285"/>
      <c r="C190" s="285"/>
      <c r="D190" s="284"/>
      <c r="E190" s="284"/>
      <c r="F190" s="286" t="str">
        <f t="shared" si="8"/>
        <v/>
      </c>
      <c r="G190" s="289" t="str">
        <f t="shared" si="9"/>
        <v/>
      </c>
      <c r="H190" s="287" t="str">
        <f t="shared" si="10"/>
        <v/>
      </c>
      <c r="I190" s="287" t="str">
        <f t="shared" si="11"/>
        <v/>
      </c>
      <c r="J190" s="287" t="str">
        <f>IF(A190="","",VLOOKUP(C190,'SKRÝT!!  Pomocné'!$D$2:$E$45,2,FALSE))</f>
        <v/>
      </c>
    </row>
    <row r="191" spans="1:10" x14ac:dyDescent="0.35">
      <c r="A191" s="284"/>
      <c r="B191" s="285"/>
      <c r="C191" s="285"/>
      <c r="D191" s="284"/>
      <c r="E191" s="284"/>
      <c r="F191" s="286" t="str">
        <f t="shared" si="8"/>
        <v/>
      </c>
      <c r="G191" s="289" t="str">
        <f t="shared" si="9"/>
        <v/>
      </c>
      <c r="H191" s="287" t="str">
        <f t="shared" si="10"/>
        <v/>
      </c>
      <c r="I191" s="287" t="str">
        <f t="shared" si="11"/>
        <v/>
      </c>
      <c r="J191" s="287" t="str">
        <f>IF(A191="","",VLOOKUP(C191,'SKRÝT!!  Pomocné'!$D$2:$E$45,2,FALSE))</f>
        <v/>
      </c>
    </row>
    <row r="192" spans="1:10" x14ac:dyDescent="0.35">
      <c r="A192" s="284"/>
      <c r="B192" s="285"/>
      <c r="C192" s="285"/>
      <c r="D192" s="284"/>
      <c r="E192" s="284"/>
      <c r="F192" s="286" t="str">
        <f t="shared" si="8"/>
        <v/>
      </c>
      <c r="G192" s="289" t="str">
        <f t="shared" si="9"/>
        <v/>
      </c>
      <c r="H192" s="287" t="str">
        <f t="shared" si="10"/>
        <v/>
      </c>
      <c r="I192" s="287" t="str">
        <f t="shared" si="11"/>
        <v/>
      </c>
      <c r="J192" s="287" t="str">
        <f>IF(A192="","",VLOOKUP(C192,'SKRÝT!!  Pomocné'!$D$2:$E$45,2,FALSE))</f>
        <v/>
      </c>
    </row>
    <row r="193" spans="1:10" x14ac:dyDescent="0.35">
      <c r="A193" s="284"/>
      <c r="B193" s="285"/>
      <c r="C193" s="285"/>
      <c r="D193" s="284"/>
      <c r="E193" s="284"/>
      <c r="F193" s="286" t="str">
        <f t="shared" si="8"/>
        <v/>
      </c>
      <c r="G193" s="289" t="str">
        <f t="shared" si="9"/>
        <v/>
      </c>
      <c r="H193" s="287" t="str">
        <f t="shared" si="10"/>
        <v/>
      </c>
      <c r="I193" s="287" t="str">
        <f t="shared" si="11"/>
        <v/>
      </c>
      <c r="J193" s="287" t="str">
        <f>IF(A193="","",VLOOKUP(C193,'SKRÝT!!  Pomocné'!$D$2:$E$45,2,FALSE))</f>
        <v/>
      </c>
    </row>
    <row r="194" spans="1:10" x14ac:dyDescent="0.35">
      <c r="A194" s="284"/>
      <c r="B194" s="285"/>
      <c r="C194" s="285"/>
      <c r="D194" s="284"/>
      <c r="E194" s="284"/>
      <c r="F194" s="286" t="str">
        <f t="shared" si="8"/>
        <v/>
      </c>
      <c r="G194" s="289" t="str">
        <f t="shared" si="9"/>
        <v/>
      </c>
      <c r="H194" s="287" t="str">
        <f t="shared" si="10"/>
        <v/>
      </c>
      <c r="I194" s="287" t="str">
        <f t="shared" si="11"/>
        <v/>
      </c>
      <c r="J194" s="287" t="str">
        <f>IF(A194="","",VLOOKUP(C194,'SKRÝT!!  Pomocné'!$D$2:$E$45,2,FALSE))</f>
        <v/>
      </c>
    </row>
    <row r="195" spans="1:10" x14ac:dyDescent="0.35">
      <c r="A195" s="284"/>
      <c r="B195" s="285"/>
      <c r="C195" s="285"/>
      <c r="D195" s="284"/>
      <c r="E195" s="284"/>
      <c r="F195" s="286" t="str">
        <f t="shared" si="8"/>
        <v/>
      </c>
      <c r="G195" s="289" t="str">
        <f t="shared" si="9"/>
        <v/>
      </c>
      <c r="H195" s="287" t="str">
        <f t="shared" si="10"/>
        <v/>
      </c>
      <c r="I195" s="287" t="str">
        <f t="shared" si="11"/>
        <v/>
      </c>
      <c r="J195" s="287" t="str">
        <f>IF(A195="","",VLOOKUP(C195,'SKRÝT!!  Pomocné'!$D$2:$E$45,2,FALSE))</f>
        <v/>
      </c>
    </row>
    <row r="196" spans="1:10" x14ac:dyDescent="0.35">
      <c r="A196" s="284"/>
      <c r="B196" s="285"/>
      <c r="C196" s="285"/>
      <c r="D196" s="284"/>
      <c r="E196" s="284"/>
      <c r="F196" s="286" t="str">
        <f t="shared" ref="F196:F259" si="12">IF(A196="","",IF(D196/J196*E196&gt;0.9,1,IF(D196/J196*E196&gt;0.8,0.9,IF(D196/J196*E196&gt;0.7,0.8,IF(D196/J196*E196&gt;0.6,0.7,IF(D196/J196*E196&gt;0.5,0.6,IF(D196/J196*E196&gt;0.4,0.5,IF(D196/J196*E196&gt;0.3,0.4,IF(D196/J196*E196&gt;0.2,0.3,IF(D196/J196*E196&gt;0.1,0.2,IF(D196/J196*E196&gt;0,0.1,0)))))))))))</f>
        <v/>
      </c>
      <c r="G196" s="289" t="str">
        <f t="shared" ref="G196:G259" si="13">IF(B196="","",IF(OR(B196="2.III/3",B196="2.VIII/3"),I196,H196))</f>
        <v/>
      </c>
      <c r="H196" s="287" t="str">
        <f t="shared" ref="H196:H259" si="14">IF(A196="","",(E196-F196)*10)</f>
        <v/>
      </c>
      <c r="I196" s="287" t="str">
        <f t="shared" ref="I196:I259" si="15">IF(A196="","",IF(E196=1,IF(F196&gt;0.9,0,IF(F196&gt;0.8,0.2,IF(F196&gt;0.7,0.4,IF(F196&gt;0.6,0.6,IF(F196&gt;0.5,0.8,IF(F196&gt;0.4,1,IF(F196&gt;0.3,1.2,IF(F196&gt;0.2,1.4,IF(F196&gt;0.1,1.6,IF(F196&gt;0,1.8,2)))))))))),IF(E196=0.5,IF(F196&gt;0.4,0,IF(F196&gt;0.3,0.2,IF(F196&gt;0.2,0.4,IF(F196&gt;0.1,0.6,IF(F196&gt;0,0.8,1))))),"NR")))</f>
        <v/>
      </c>
      <c r="J196" s="287" t="str">
        <f>IF(A196="","",VLOOKUP(C196,'SKRÝT!!  Pomocné'!$D$2:$E$45,2,FALSE))</f>
        <v/>
      </c>
    </row>
    <row r="197" spans="1:10" x14ac:dyDescent="0.35">
      <c r="A197" s="284"/>
      <c r="B197" s="285"/>
      <c r="C197" s="285"/>
      <c r="D197" s="284"/>
      <c r="E197" s="284"/>
      <c r="F197" s="286" t="str">
        <f t="shared" si="12"/>
        <v/>
      </c>
      <c r="G197" s="289" t="str">
        <f t="shared" si="13"/>
        <v/>
      </c>
      <c r="H197" s="287" t="str">
        <f t="shared" si="14"/>
        <v/>
      </c>
      <c r="I197" s="287" t="str">
        <f t="shared" si="15"/>
        <v/>
      </c>
      <c r="J197" s="287" t="str">
        <f>IF(A197="","",VLOOKUP(C197,'SKRÝT!!  Pomocné'!$D$2:$E$45,2,FALSE))</f>
        <v/>
      </c>
    </row>
    <row r="198" spans="1:10" x14ac:dyDescent="0.35">
      <c r="A198" s="284"/>
      <c r="B198" s="285"/>
      <c r="C198" s="285"/>
      <c r="D198" s="284"/>
      <c r="E198" s="284"/>
      <c r="F198" s="286" t="str">
        <f t="shared" si="12"/>
        <v/>
      </c>
      <c r="G198" s="289" t="str">
        <f t="shared" si="13"/>
        <v/>
      </c>
      <c r="H198" s="287" t="str">
        <f t="shared" si="14"/>
        <v/>
      </c>
      <c r="I198" s="287" t="str">
        <f t="shared" si="15"/>
        <v/>
      </c>
      <c r="J198" s="287" t="str">
        <f>IF(A198="","",VLOOKUP(C198,'SKRÝT!!  Pomocné'!$D$2:$E$45,2,FALSE))</f>
        <v/>
      </c>
    </row>
    <row r="199" spans="1:10" x14ac:dyDescent="0.35">
      <c r="A199" s="284"/>
      <c r="B199" s="285"/>
      <c r="C199" s="285"/>
      <c r="D199" s="284"/>
      <c r="E199" s="284"/>
      <c r="F199" s="286" t="str">
        <f t="shared" si="12"/>
        <v/>
      </c>
      <c r="G199" s="289" t="str">
        <f t="shared" si="13"/>
        <v/>
      </c>
      <c r="H199" s="287" t="str">
        <f t="shared" si="14"/>
        <v/>
      </c>
      <c r="I199" s="287" t="str">
        <f t="shared" si="15"/>
        <v/>
      </c>
      <c r="J199" s="287" t="str">
        <f>IF(A199="","",VLOOKUP(C199,'SKRÝT!!  Pomocné'!$D$2:$E$45,2,FALSE))</f>
        <v/>
      </c>
    </row>
    <row r="200" spans="1:10" x14ac:dyDescent="0.35">
      <c r="A200" s="284"/>
      <c r="B200" s="285"/>
      <c r="C200" s="285"/>
      <c r="D200" s="284"/>
      <c r="E200" s="284"/>
      <c r="F200" s="286" t="str">
        <f t="shared" si="12"/>
        <v/>
      </c>
      <c r="G200" s="289" t="str">
        <f t="shared" si="13"/>
        <v/>
      </c>
      <c r="H200" s="287" t="str">
        <f t="shared" si="14"/>
        <v/>
      </c>
      <c r="I200" s="287" t="str">
        <f t="shared" si="15"/>
        <v/>
      </c>
      <c r="J200" s="287" t="str">
        <f>IF(A200="","",VLOOKUP(C200,'SKRÝT!!  Pomocné'!$D$2:$E$45,2,FALSE))</f>
        <v/>
      </c>
    </row>
    <row r="201" spans="1:10" x14ac:dyDescent="0.35">
      <c r="A201" s="284"/>
      <c r="B201" s="285"/>
      <c r="C201" s="285"/>
      <c r="D201" s="284"/>
      <c r="E201" s="284"/>
      <c r="F201" s="286" t="str">
        <f t="shared" si="12"/>
        <v/>
      </c>
      <c r="G201" s="289" t="str">
        <f t="shared" si="13"/>
        <v/>
      </c>
      <c r="H201" s="287" t="str">
        <f t="shared" si="14"/>
        <v/>
      </c>
      <c r="I201" s="287" t="str">
        <f t="shared" si="15"/>
        <v/>
      </c>
      <c r="J201" s="287" t="str">
        <f>IF(A201="","",VLOOKUP(C201,'SKRÝT!!  Pomocné'!$D$2:$E$45,2,FALSE))</f>
        <v/>
      </c>
    </row>
    <row r="202" spans="1:10" x14ac:dyDescent="0.35">
      <c r="A202" s="284"/>
      <c r="B202" s="285"/>
      <c r="C202" s="285"/>
      <c r="D202" s="284"/>
      <c r="E202" s="284"/>
      <c r="F202" s="286" t="str">
        <f t="shared" si="12"/>
        <v/>
      </c>
      <c r="G202" s="289" t="str">
        <f t="shared" si="13"/>
        <v/>
      </c>
      <c r="H202" s="287" t="str">
        <f t="shared" si="14"/>
        <v/>
      </c>
      <c r="I202" s="287" t="str">
        <f t="shared" si="15"/>
        <v/>
      </c>
      <c r="J202" s="287" t="str">
        <f>IF(A202="","",VLOOKUP(C202,'SKRÝT!!  Pomocné'!$D$2:$E$45,2,FALSE))</f>
        <v/>
      </c>
    </row>
    <row r="203" spans="1:10" x14ac:dyDescent="0.35">
      <c r="A203" s="284"/>
      <c r="B203" s="285"/>
      <c r="C203" s="285"/>
      <c r="D203" s="284"/>
      <c r="E203" s="284"/>
      <c r="F203" s="286" t="str">
        <f t="shared" si="12"/>
        <v/>
      </c>
      <c r="G203" s="289" t="str">
        <f t="shared" si="13"/>
        <v/>
      </c>
      <c r="H203" s="287" t="str">
        <f t="shared" si="14"/>
        <v/>
      </c>
      <c r="I203" s="287" t="str">
        <f t="shared" si="15"/>
        <v/>
      </c>
      <c r="J203" s="287" t="str">
        <f>IF(A203="","",VLOOKUP(C203,'SKRÝT!!  Pomocné'!$D$2:$E$45,2,FALSE))</f>
        <v/>
      </c>
    </row>
    <row r="204" spans="1:10" x14ac:dyDescent="0.35">
      <c r="A204" s="284"/>
      <c r="B204" s="285"/>
      <c r="C204" s="285"/>
      <c r="D204" s="284"/>
      <c r="E204" s="284"/>
      <c r="F204" s="286" t="str">
        <f t="shared" si="12"/>
        <v/>
      </c>
      <c r="G204" s="289" t="str">
        <f t="shared" si="13"/>
        <v/>
      </c>
      <c r="H204" s="287" t="str">
        <f t="shared" si="14"/>
        <v/>
      </c>
      <c r="I204" s="287" t="str">
        <f t="shared" si="15"/>
        <v/>
      </c>
      <c r="J204" s="287" t="str">
        <f>IF(A204="","",VLOOKUP(C204,'SKRÝT!!  Pomocné'!$D$2:$E$45,2,FALSE))</f>
        <v/>
      </c>
    </row>
    <row r="205" spans="1:10" x14ac:dyDescent="0.35">
      <c r="A205" s="284"/>
      <c r="B205" s="285"/>
      <c r="C205" s="285"/>
      <c r="D205" s="284"/>
      <c r="E205" s="284"/>
      <c r="F205" s="286" t="str">
        <f t="shared" si="12"/>
        <v/>
      </c>
      <c r="G205" s="289" t="str">
        <f t="shared" si="13"/>
        <v/>
      </c>
      <c r="H205" s="287" t="str">
        <f t="shared" si="14"/>
        <v/>
      </c>
      <c r="I205" s="287" t="str">
        <f t="shared" si="15"/>
        <v/>
      </c>
      <c r="J205" s="287" t="str">
        <f>IF(A205="","",VLOOKUP(C205,'SKRÝT!!  Pomocné'!$D$2:$E$45,2,FALSE))</f>
        <v/>
      </c>
    </row>
    <row r="206" spans="1:10" x14ac:dyDescent="0.35">
      <c r="A206" s="284"/>
      <c r="B206" s="285"/>
      <c r="C206" s="285"/>
      <c r="D206" s="284"/>
      <c r="E206" s="284"/>
      <c r="F206" s="286" t="str">
        <f t="shared" si="12"/>
        <v/>
      </c>
      <c r="G206" s="289" t="str">
        <f t="shared" si="13"/>
        <v/>
      </c>
      <c r="H206" s="287" t="str">
        <f t="shared" si="14"/>
        <v/>
      </c>
      <c r="I206" s="287" t="str">
        <f t="shared" si="15"/>
        <v/>
      </c>
      <c r="J206" s="287" t="str">
        <f>IF(A206="","",VLOOKUP(C206,'SKRÝT!!  Pomocné'!$D$2:$E$45,2,FALSE))</f>
        <v/>
      </c>
    </row>
    <row r="207" spans="1:10" x14ac:dyDescent="0.35">
      <c r="A207" s="284"/>
      <c r="B207" s="285"/>
      <c r="C207" s="285"/>
      <c r="D207" s="284"/>
      <c r="E207" s="284"/>
      <c r="F207" s="286" t="str">
        <f t="shared" si="12"/>
        <v/>
      </c>
      <c r="G207" s="289" t="str">
        <f t="shared" si="13"/>
        <v/>
      </c>
      <c r="H207" s="287" t="str">
        <f t="shared" si="14"/>
        <v/>
      </c>
      <c r="I207" s="287" t="str">
        <f t="shared" si="15"/>
        <v/>
      </c>
      <c r="J207" s="287" t="str">
        <f>IF(A207="","",VLOOKUP(C207,'SKRÝT!!  Pomocné'!$D$2:$E$45,2,FALSE))</f>
        <v/>
      </c>
    </row>
    <row r="208" spans="1:10" x14ac:dyDescent="0.35">
      <c r="A208" s="284"/>
      <c r="B208" s="285"/>
      <c r="C208" s="285"/>
      <c r="D208" s="284"/>
      <c r="E208" s="284"/>
      <c r="F208" s="286" t="str">
        <f t="shared" si="12"/>
        <v/>
      </c>
      <c r="G208" s="289" t="str">
        <f t="shared" si="13"/>
        <v/>
      </c>
      <c r="H208" s="287" t="str">
        <f t="shared" si="14"/>
        <v/>
      </c>
      <c r="I208" s="287" t="str">
        <f t="shared" si="15"/>
        <v/>
      </c>
      <c r="J208" s="287" t="str">
        <f>IF(A208="","",VLOOKUP(C208,'SKRÝT!!  Pomocné'!$D$2:$E$45,2,FALSE))</f>
        <v/>
      </c>
    </row>
    <row r="209" spans="1:10" x14ac:dyDescent="0.35">
      <c r="A209" s="284"/>
      <c r="B209" s="285"/>
      <c r="C209" s="285"/>
      <c r="D209" s="284"/>
      <c r="E209" s="284"/>
      <c r="F209" s="286" t="str">
        <f t="shared" si="12"/>
        <v/>
      </c>
      <c r="G209" s="289" t="str">
        <f t="shared" si="13"/>
        <v/>
      </c>
      <c r="H209" s="287" t="str">
        <f t="shared" si="14"/>
        <v/>
      </c>
      <c r="I209" s="287" t="str">
        <f t="shared" si="15"/>
        <v/>
      </c>
      <c r="J209" s="287" t="str">
        <f>IF(A209="","",VLOOKUP(C209,'SKRÝT!!  Pomocné'!$D$2:$E$45,2,FALSE))</f>
        <v/>
      </c>
    </row>
    <row r="210" spans="1:10" x14ac:dyDescent="0.35">
      <c r="A210" s="284"/>
      <c r="B210" s="285"/>
      <c r="C210" s="285"/>
      <c r="D210" s="284"/>
      <c r="E210" s="284"/>
      <c r="F210" s="286" t="str">
        <f t="shared" si="12"/>
        <v/>
      </c>
      <c r="G210" s="289" t="str">
        <f t="shared" si="13"/>
        <v/>
      </c>
      <c r="H210" s="287" t="str">
        <f t="shared" si="14"/>
        <v/>
      </c>
      <c r="I210" s="287" t="str">
        <f t="shared" si="15"/>
        <v/>
      </c>
      <c r="J210" s="287" t="str">
        <f>IF(A210="","",VLOOKUP(C210,'SKRÝT!!  Pomocné'!$D$2:$E$45,2,FALSE))</f>
        <v/>
      </c>
    </row>
    <row r="211" spans="1:10" x14ac:dyDescent="0.35">
      <c r="A211" s="284"/>
      <c r="B211" s="285"/>
      <c r="C211" s="285"/>
      <c r="D211" s="284"/>
      <c r="E211" s="284"/>
      <c r="F211" s="286" t="str">
        <f t="shared" si="12"/>
        <v/>
      </c>
      <c r="G211" s="289" t="str">
        <f t="shared" si="13"/>
        <v/>
      </c>
      <c r="H211" s="287" t="str">
        <f t="shared" si="14"/>
        <v/>
      </c>
      <c r="I211" s="287" t="str">
        <f t="shared" si="15"/>
        <v/>
      </c>
      <c r="J211" s="287" t="str">
        <f>IF(A211="","",VLOOKUP(C211,'SKRÝT!!  Pomocné'!$D$2:$E$45,2,FALSE))</f>
        <v/>
      </c>
    </row>
    <row r="212" spans="1:10" x14ac:dyDescent="0.35">
      <c r="A212" s="284"/>
      <c r="B212" s="285"/>
      <c r="C212" s="285"/>
      <c r="D212" s="284"/>
      <c r="E212" s="284"/>
      <c r="F212" s="286" t="str">
        <f t="shared" si="12"/>
        <v/>
      </c>
      <c r="G212" s="289" t="str">
        <f t="shared" si="13"/>
        <v/>
      </c>
      <c r="H212" s="287" t="str">
        <f t="shared" si="14"/>
        <v/>
      </c>
      <c r="I212" s="287" t="str">
        <f t="shared" si="15"/>
        <v/>
      </c>
      <c r="J212" s="287" t="str">
        <f>IF(A212="","",VLOOKUP(C212,'SKRÝT!!  Pomocné'!$D$2:$E$45,2,FALSE))</f>
        <v/>
      </c>
    </row>
    <row r="213" spans="1:10" x14ac:dyDescent="0.35">
      <c r="A213" s="284"/>
      <c r="B213" s="285"/>
      <c r="C213" s="285"/>
      <c r="D213" s="284"/>
      <c r="E213" s="284"/>
      <c r="F213" s="286" t="str">
        <f t="shared" si="12"/>
        <v/>
      </c>
      <c r="G213" s="289" t="str">
        <f t="shared" si="13"/>
        <v/>
      </c>
      <c r="H213" s="287" t="str">
        <f t="shared" si="14"/>
        <v/>
      </c>
      <c r="I213" s="287" t="str">
        <f t="shared" si="15"/>
        <v/>
      </c>
      <c r="J213" s="287" t="str">
        <f>IF(A213="","",VLOOKUP(C213,'SKRÝT!!  Pomocné'!$D$2:$E$45,2,FALSE))</f>
        <v/>
      </c>
    </row>
    <row r="214" spans="1:10" x14ac:dyDescent="0.35">
      <c r="A214" s="284"/>
      <c r="B214" s="285"/>
      <c r="C214" s="285"/>
      <c r="D214" s="284"/>
      <c r="E214" s="284"/>
      <c r="F214" s="286" t="str">
        <f t="shared" si="12"/>
        <v/>
      </c>
      <c r="G214" s="289" t="str">
        <f t="shared" si="13"/>
        <v/>
      </c>
      <c r="H214" s="287" t="str">
        <f t="shared" si="14"/>
        <v/>
      </c>
      <c r="I214" s="287" t="str">
        <f t="shared" si="15"/>
        <v/>
      </c>
      <c r="J214" s="287" t="str">
        <f>IF(A214="","",VLOOKUP(C214,'SKRÝT!!  Pomocné'!$D$2:$E$45,2,FALSE))</f>
        <v/>
      </c>
    </row>
    <row r="215" spans="1:10" x14ac:dyDescent="0.35">
      <c r="A215" s="284"/>
      <c r="B215" s="285"/>
      <c r="C215" s="285"/>
      <c r="D215" s="284"/>
      <c r="E215" s="284"/>
      <c r="F215" s="286" t="str">
        <f t="shared" si="12"/>
        <v/>
      </c>
      <c r="G215" s="289" t="str">
        <f t="shared" si="13"/>
        <v/>
      </c>
      <c r="H215" s="287" t="str">
        <f t="shared" si="14"/>
        <v/>
      </c>
      <c r="I215" s="287" t="str">
        <f t="shared" si="15"/>
        <v/>
      </c>
      <c r="J215" s="287" t="str">
        <f>IF(A215="","",VLOOKUP(C215,'SKRÝT!!  Pomocné'!$D$2:$E$45,2,FALSE))</f>
        <v/>
      </c>
    </row>
    <row r="216" spans="1:10" x14ac:dyDescent="0.35">
      <c r="A216" s="284"/>
      <c r="B216" s="285"/>
      <c r="C216" s="285"/>
      <c r="D216" s="284"/>
      <c r="E216" s="284"/>
      <c r="F216" s="286" t="str">
        <f t="shared" si="12"/>
        <v/>
      </c>
      <c r="G216" s="289" t="str">
        <f t="shared" si="13"/>
        <v/>
      </c>
      <c r="H216" s="287" t="str">
        <f t="shared" si="14"/>
        <v/>
      </c>
      <c r="I216" s="287" t="str">
        <f t="shared" si="15"/>
        <v/>
      </c>
      <c r="J216" s="287" t="str">
        <f>IF(A216="","",VLOOKUP(C216,'SKRÝT!!  Pomocné'!$D$2:$E$45,2,FALSE))</f>
        <v/>
      </c>
    </row>
    <row r="217" spans="1:10" x14ac:dyDescent="0.35">
      <c r="A217" s="284"/>
      <c r="B217" s="285"/>
      <c r="C217" s="285"/>
      <c r="D217" s="284"/>
      <c r="E217" s="284"/>
      <c r="F217" s="286" t="str">
        <f t="shared" si="12"/>
        <v/>
      </c>
      <c r="G217" s="289" t="str">
        <f t="shared" si="13"/>
        <v/>
      </c>
      <c r="H217" s="287" t="str">
        <f t="shared" si="14"/>
        <v/>
      </c>
      <c r="I217" s="287" t="str">
        <f t="shared" si="15"/>
        <v/>
      </c>
      <c r="J217" s="287" t="str">
        <f>IF(A217="","",VLOOKUP(C217,'SKRÝT!!  Pomocné'!$D$2:$E$45,2,FALSE))</f>
        <v/>
      </c>
    </row>
    <row r="218" spans="1:10" x14ac:dyDescent="0.35">
      <c r="A218" s="284"/>
      <c r="B218" s="285"/>
      <c r="C218" s="285"/>
      <c r="D218" s="284"/>
      <c r="E218" s="284"/>
      <c r="F218" s="286" t="str">
        <f t="shared" si="12"/>
        <v/>
      </c>
      <c r="G218" s="289" t="str">
        <f t="shared" si="13"/>
        <v/>
      </c>
      <c r="H218" s="287" t="str">
        <f t="shared" si="14"/>
        <v/>
      </c>
      <c r="I218" s="287" t="str">
        <f t="shared" si="15"/>
        <v/>
      </c>
      <c r="J218" s="287" t="str">
        <f>IF(A218="","",VLOOKUP(C218,'SKRÝT!!  Pomocné'!$D$2:$E$45,2,FALSE))</f>
        <v/>
      </c>
    </row>
    <row r="219" spans="1:10" x14ac:dyDescent="0.35">
      <c r="A219" s="284"/>
      <c r="B219" s="285"/>
      <c r="C219" s="285"/>
      <c r="D219" s="284"/>
      <c r="E219" s="284"/>
      <c r="F219" s="286" t="str">
        <f t="shared" si="12"/>
        <v/>
      </c>
      <c r="G219" s="289" t="str">
        <f t="shared" si="13"/>
        <v/>
      </c>
      <c r="H219" s="287" t="str">
        <f t="shared" si="14"/>
        <v/>
      </c>
      <c r="I219" s="287" t="str">
        <f t="shared" si="15"/>
        <v/>
      </c>
      <c r="J219" s="287" t="str">
        <f>IF(A219="","",VLOOKUP(C219,'SKRÝT!!  Pomocné'!$D$2:$E$45,2,FALSE))</f>
        <v/>
      </c>
    </row>
    <row r="220" spans="1:10" x14ac:dyDescent="0.35">
      <c r="A220" s="284"/>
      <c r="B220" s="285"/>
      <c r="C220" s="285"/>
      <c r="D220" s="284"/>
      <c r="E220" s="284"/>
      <c r="F220" s="286" t="str">
        <f t="shared" si="12"/>
        <v/>
      </c>
      <c r="G220" s="289" t="str">
        <f t="shared" si="13"/>
        <v/>
      </c>
      <c r="H220" s="287" t="str">
        <f t="shared" si="14"/>
        <v/>
      </c>
      <c r="I220" s="287" t="str">
        <f t="shared" si="15"/>
        <v/>
      </c>
      <c r="J220" s="287" t="str">
        <f>IF(A220="","",VLOOKUP(C220,'SKRÝT!!  Pomocné'!$D$2:$E$45,2,FALSE))</f>
        <v/>
      </c>
    </row>
    <row r="221" spans="1:10" x14ac:dyDescent="0.35">
      <c r="A221" s="284"/>
      <c r="B221" s="285"/>
      <c r="C221" s="285"/>
      <c r="D221" s="284"/>
      <c r="E221" s="284"/>
      <c r="F221" s="286" t="str">
        <f t="shared" si="12"/>
        <v/>
      </c>
      <c r="G221" s="289" t="str">
        <f t="shared" si="13"/>
        <v/>
      </c>
      <c r="H221" s="287" t="str">
        <f t="shared" si="14"/>
        <v/>
      </c>
      <c r="I221" s="287" t="str">
        <f t="shared" si="15"/>
        <v/>
      </c>
      <c r="J221" s="287" t="str">
        <f>IF(A221="","",VLOOKUP(C221,'SKRÝT!!  Pomocné'!$D$2:$E$45,2,FALSE))</f>
        <v/>
      </c>
    </row>
    <row r="222" spans="1:10" x14ac:dyDescent="0.35">
      <c r="A222" s="284"/>
      <c r="B222" s="285"/>
      <c r="C222" s="285"/>
      <c r="D222" s="284"/>
      <c r="E222" s="284"/>
      <c r="F222" s="286" t="str">
        <f t="shared" si="12"/>
        <v/>
      </c>
      <c r="G222" s="289" t="str">
        <f t="shared" si="13"/>
        <v/>
      </c>
      <c r="H222" s="287" t="str">
        <f t="shared" si="14"/>
        <v/>
      </c>
      <c r="I222" s="287" t="str">
        <f t="shared" si="15"/>
        <v/>
      </c>
      <c r="J222" s="287" t="str">
        <f>IF(A222="","",VLOOKUP(C222,'SKRÝT!!  Pomocné'!$D$2:$E$45,2,FALSE))</f>
        <v/>
      </c>
    </row>
    <row r="223" spans="1:10" x14ac:dyDescent="0.35">
      <c r="A223" s="284"/>
      <c r="B223" s="285"/>
      <c r="C223" s="285"/>
      <c r="D223" s="284"/>
      <c r="E223" s="284"/>
      <c r="F223" s="286" t="str">
        <f t="shared" si="12"/>
        <v/>
      </c>
      <c r="G223" s="289" t="str">
        <f t="shared" si="13"/>
        <v/>
      </c>
      <c r="H223" s="287" t="str">
        <f t="shared" si="14"/>
        <v/>
      </c>
      <c r="I223" s="287" t="str">
        <f t="shared" si="15"/>
        <v/>
      </c>
      <c r="J223" s="287" t="str">
        <f>IF(A223="","",VLOOKUP(C223,'SKRÝT!!  Pomocné'!$D$2:$E$45,2,FALSE))</f>
        <v/>
      </c>
    </row>
    <row r="224" spans="1:10" x14ac:dyDescent="0.35">
      <c r="A224" s="284"/>
      <c r="B224" s="285"/>
      <c r="C224" s="285"/>
      <c r="D224" s="284"/>
      <c r="E224" s="284"/>
      <c r="F224" s="286" t="str">
        <f t="shared" si="12"/>
        <v/>
      </c>
      <c r="G224" s="289" t="str">
        <f t="shared" si="13"/>
        <v/>
      </c>
      <c r="H224" s="287" t="str">
        <f t="shared" si="14"/>
        <v/>
      </c>
      <c r="I224" s="287" t="str">
        <f t="shared" si="15"/>
        <v/>
      </c>
      <c r="J224" s="287" t="str">
        <f>IF(A224="","",VLOOKUP(C224,'SKRÝT!!  Pomocné'!$D$2:$E$45,2,FALSE))</f>
        <v/>
      </c>
    </row>
    <row r="225" spans="1:10" x14ac:dyDescent="0.35">
      <c r="A225" s="284"/>
      <c r="B225" s="285"/>
      <c r="C225" s="285"/>
      <c r="D225" s="284"/>
      <c r="E225" s="284"/>
      <c r="F225" s="286" t="str">
        <f t="shared" si="12"/>
        <v/>
      </c>
      <c r="G225" s="289" t="str">
        <f t="shared" si="13"/>
        <v/>
      </c>
      <c r="H225" s="287" t="str">
        <f t="shared" si="14"/>
        <v/>
      </c>
      <c r="I225" s="287" t="str">
        <f t="shared" si="15"/>
        <v/>
      </c>
      <c r="J225" s="287" t="str">
        <f>IF(A225="","",VLOOKUP(C225,'SKRÝT!!  Pomocné'!$D$2:$E$45,2,FALSE))</f>
        <v/>
      </c>
    </row>
    <row r="226" spans="1:10" x14ac:dyDescent="0.35">
      <c r="A226" s="284"/>
      <c r="B226" s="285"/>
      <c r="C226" s="285"/>
      <c r="D226" s="284"/>
      <c r="E226" s="284"/>
      <c r="F226" s="286" t="str">
        <f t="shared" si="12"/>
        <v/>
      </c>
      <c r="G226" s="289" t="str">
        <f t="shared" si="13"/>
        <v/>
      </c>
      <c r="H226" s="287" t="str">
        <f t="shared" si="14"/>
        <v/>
      </c>
      <c r="I226" s="287" t="str">
        <f t="shared" si="15"/>
        <v/>
      </c>
      <c r="J226" s="287" t="str">
        <f>IF(A226="","",VLOOKUP(C226,'SKRÝT!!  Pomocné'!$D$2:$E$45,2,FALSE))</f>
        <v/>
      </c>
    </row>
    <row r="227" spans="1:10" x14ac:dyDescent="0.35">
      <c r="A227" s="284"/>
      <c r="B227" s="285"/>
      <c r="C227" s="285"/>
      <c r="D227" s="284"/>
      <c r="E227" s="284"/>
      <c r="F227" s="286" t="str">
        <f t="shared" si="12"/>
        <v/>
      </c>
      <c r="G227" s="289" t="str">
        <f t="shared" si="13"/>
        <v/>
      </c>
      <c r="H227" s="287" t="str">
        <f t="shared" si="14"/>
        <v/>
      </c>
      <c r="I227" s="287" t="str">
        <f t="shared" si="15"/>
        <v/>
      </c>
      <c r="J227" s="287" t="str">
        <f>IF(A227="","",VLOOKUP(C227,'SKRÝT!!  Pomocné'!$D$2:$E$45,2,FALSE))</f>
        <v/>
      </c>
    </row>
    <row r="228" spans="1:10" x14ac:dyDescent="0.35">
      <c r="A228" s="284"/>
      <c r="B228" s="285"/>
      <c r="C228" s="285"/>
      <c r="D228" s="284"/>
      <c r="E228" s="284"/>
      <c r="F228" s="286" t="str">
        <f t="shared" si="12"/>
        <v/>
      </c>
      <c r="G228" s="289" t="str">
        <f t="shared" si="13"/>
        <v/>
      </c>
      <c r="H228" s="287" t="str">
        <f t="shared" si="14"/>
        <v/>
      </c>
      <c r="I228" s="287" t="str">
        <f t="shared" si="15"/>
        <v/>
      </c>
      <c r="J228" s="287" t="str">
        <f>IF(A228="","",VLOOKUP(C228,'SKRÝT!!  Pomocné'!$D$2:$E$45,2,FALSE))</f>
        <v/>
      </c>
    </row>
    <row r="229" spans="1:10" x14ac:dyDescent="0.35">
      <c r="A229" s="284"/>
      <c r="B229" s="285"/>
      <c r="C229" s="285"/>
      <c r="D229" s="284"/>
      <c r="E229" s="284"/>
      <c r="F229" s="286" t="str">
        <f t="shared" si="12"/>
        <v/>
      </c>
      <c r="G229" s="289" t="str">
        <f t="shared" si="13"/>
        <v/>
      </c>
      <c r="H229" s="287" t="str">
        <f t="shared" si="14"/>
        <v/>
      </c>
      <c r="I229" s="287" t="str">
        <f t="shared" si="15"/>
        <v/>
      </c>
      <c r="J229" s="287" t="str">
        <f>IF(A229="","",VLOOKUP(C229,'SKRÝT!!  Pomocné'!$D$2:$E$45,2,FALSE))</f>
        <v/>
      </c>
    </row>
    <row r="230" spans="1:10" x14ac:dyDescent="0.35">
      <c r="A230" s="284"/>
      <c r="B230" s="285"/>
      <c r="C230" s="285"/>
      <c r="D230" s="284"/>
      <c r="E230" s="284"/>
      <c r="F230" s="286" t="str">
        <f t="shared" si="12"/>
        <v/>
      </c>
      <c r="G230" s="289" t="str">
        <f t="shared" si="13"/>
        <v/>
      </c>
      <c r="H230" s="287" t="str">
        <f t="shared" si="14"/>
        <v/>
      </c>
      <c r="I230" s="287" t="str">
        <f t="shared" si="15"/>
        <v/>
      </c>
      <c r="J230" s="287" t="str">
        <f>IF(A230="","",VLOOKUP(C230,'SKRÝT!!  Pomocné'!$D$2:$E$45,2,FALSE))</f>
        <v/>
      </c>
    </row>
    <row r="231" spans="1:10" x14ac:dyDescent="0.35">
      <c r="A231" s="284"/>
      <c r="B231" s="285"/>
      <c r="C231" s="285"/>
      <c r="D231" s="284"/>
      <c r="E231" s="284"/>
      <c r="F231" s="286" t="str">
        <f t="shared" si="12"/>
        <v/>
      </c>
      <c r="G231" s="289" t="str">
        <f t="shared" si="13"/>
        <v/>
      </c>
      <c r="H231" s="287" t="str">
        <f t="shared" si="14"/>
        <v/>
      </c>
      <c r="I231" s="287" t="str">
        <f t="shared" si="15"/>
        <v/>
      </c>
      <c r="J231" s="287" t="str">
        <f>IF(A231="","",VLOOKUP(C231,'SKRÝT!!  Pomocné'!$D$2:$E$45,2,FALSE))</f>
        <v/>
      </c>
    </row>
    <row r="232" spans="1:10" x14ac:dyDescent="0.35">
      <c r="A232" s="284"/>
      <c r="B232" s="285"/>
      <c r="C232" s="285"/>
      <c r="D232" s="284"/>
      <c r="E232" s="284"/>
      <c r="F232" s="286" t="str">
        <f t="shared" si="12"/>
        <v/>
      </c>
      <c r="G232" s="289" t="str">
        <f t="shared" si="13"/>
        <v/>
      </c>
      <c r="H232" s="287" t="str">
        <f t="shared" si="14"/>
        <v/>
      </c>
      <c r="I232" s="287" t="str">
        <f t="shared" si="15"/>
        <v/>
      </c>
      <c r="J232" s="287" t="str">
        <f>IF(A232="","",VLOOKUP(C232,'SKRÝT!!  Pomocné'!$D$2:$E$45,2,FALSE))</f>
        <v/>
      </c>
    </row>
    <row r="233" spans="1:10" x14ac:dyDescent="0.35">
      <c r="A233" s="284"/>
      <c r="B233" s="285"/>
      <c r="C233" s="285"/>
      <c r="D233" s="284"/>
      <c r="E233" s="284"/>
      <c r="F233" s="286" t="str">
        <f t="shared" si="12"/>
        <v/>
      </c>
      <c r="G233" s="289" t="str">
        <f t="shared" si="13"/>
        <v/>
      </c>
      <c r="H233" s="287" t="str">
        <f t="shared" si="14"/>
        <v/>
      </c>
      <c r="I233" s="287" t="str">
        <f t="shared" si="15"/>
        <v/>
      </c>
      <c r="J233" s="287" t="str">
        <f>IF(A233="","",VLOOKUP(C233,'SKRÝT!!  Pomocné'!$D$2:$E$45,2,FALSE))</f>
        <v/>
      </c>
    </row>
    <row r="234" spans="1:10" x14ac:dyDescent="0.35">
      <c r="A234" s="284"/>
      <c r="B234" s="285"/>
      <c r="C234" s="285"/>
      <c r="D234" s="284"/>
      <c r="E234" s="284"/>
      <c r="F234" s="286" t="str">
        <f t="shared" si="12"/>
        <v/>
      </c>
      <c r="G234" s="289" t="str">
        <f t="shared" si="13"/>
        <v/>
      </c>
      <c r="H234" s="287" t="str">
        <f t="shared" si="14"/>
        <v/>
      </c>
      <c r="I234" s="287" t="str">
        <f t="shared" si="15"/>
        <v/>
      </c>
      <c r="J234" s="287" t="str">
        <f>IF(A234="","",VLOOKUP(C234,'SKRÝT!!  Pomocné'!$D$2:$E$45,2,FALSE))</f>
        <v/>
      </c>
    </row>
    <row r="235" spans="1:10" x14ac:dyDescent="0.35">
      <c r="A235" s="284"/>
      <c r="B235" s="285"/>
      <c r="C235" s="285"/>
      <c r="D235" s="284"/>
      <c r="E235" s="284"/>
      <c r="F235" s="286" t="str">
        <f t="shared" si="12"/>
        <v/>
      </c>
      <c r="G235" s="289" t="str">
        <f t="shared" si="13"/>
        <v/>
      </c>
      <c r="H235" s="287" t="str">
        <f t="shared" si="14"/>
        <v/>
      </c>
      <c r="I235" s="287" t="str">
        <f t="shared" si="15"/>
        <v/>
      </c>
      <c r="J235" s="287" t="str">
        <f>IF(A235="","",VLOOKUP(C235,'SKRÝT!!  Pomocné'!$D$2:$E$45,2,FALSE))</f>
        <v/>
      </c>
    </row>
    <row r="236" spans="1:10" x14ac:dyDescent="0.35">
      <c r="A236" s="284"/>
      <c r="B236" s="285"/>
      <c r="C236" s="285"/>
      <c r="D236" s="284"/>
      <c r="E236" s="284"/>
      <c r="F236" s="286" t="str">
        <f t="shared" si="12"/>
        <v/>
      </c>
      <c r="G236" s="289" t="str">
        <f t="shared" si="13"/>
        <v/>
      </c>
      <c r="H236" s="287" t="str">
        <f t="shared" si="14"/>
        <v/>
      </c>
      <c r="I236" s="287" t="str">
        <f t="shared" si="15"/>
        <v/>
      </c>
      <c r="J236" s="287" t="str">
        <f>IF(A236="","",VLOOKUP(C236,'SKRÝT!!  Pomocné'!$D$2:$E$45,2,FALSE))</f>
        <v/>
      </c>
    </row>
    <row r="237" spans="1:10" x14ac:dyDescent="0.35">
      <c r="A237" s="284"/>
      <c r="B237" s="285"/>
      <c r="C237" s="285"/>
      <c r="D237" s="284"/>
      <c r="E237" s="284"/>
      <c r="F237" s="286" t="str">
        <f t="shared" si="12"/>
        <v/>
      </c>
      <c r="G237" s="289" t="str">
        <f t="shared" si="13"/>
        <v/>
      </c>
      <c r="H237" s="287" t="str">
        <f t="shared" si="14"/>
        <v/>
      </c>
      <c r="I237" s="287" t="str">
        <f t="shared" si="15"/>
        <v/>
      </c>
      <c r="J237" s="287" t="str">
        <f>IF(A237="","",VLOOKUP(C237,'SKRÝT!!  Pomocné'!$D$2:$E$45,2,FALSE))</f>
        <v/>
      </c>
    </row>
    <row r="238" spans="1:10" x14ac:dyDescent="0.35">
      <c r="A238" s="284"/>
      <c r="B238" s="285"/>
      <c r="C238" s="285"/>
      <c r="D238" s="284"/>
      <c r="E238" s="284"/>
      <c r="F238" s="286" t="str">
        <f t="shared" si="12"/>
        <v/>
      </c>
      <c r="G238" s="289" t="str">
        <f t="shared" si="13"/>
        <v/>
      </c>
      <c r="H238" s="287" t="str">
        <f t="shared" si="14"/>
        <v/>
      </c>
      <c r="I238" s="287" t="str">
        <f t="shared" si="15"/>
        <v/>
      </c>
      <c r="J238" s="287" t="str">
        <f>IF(A238="","",VLOOKUP(C238,'SKRÝT!!  Pomocné'!$D$2:$E$45,2,FALSE))</f>
        <v/>
      </c>
    </row>
    <row r="239" spans="1:10" x14ac:dyDescent="0.35">
      <c r="A239" s="284"/>
      <c r="B239" s="285"/>
      <c r="C239" s="285"/>
      <c r="D239" s="284"/>
      <c r="E239" s="284"/>
      <c r="F239" s="286" t="str">
        <f t="shared" si="12"/>
        <v/>
      </c>
      <c r="G239" s="289" t="str">
        <f t="shared" si="13"/>
        <v/>
      </c>
      <c r="H239" s="287" t="str">
        <f t="shared" si="14"/>
        <v/>
      </c>
      <c r="I239" s="287" t="str">
        <f t="shared" si="15"/>
        <v/>
      </c>
      <c r="J239" s="287" t="str">
        <f>IF(A239="","",VLOOKUP(C239,'SKRÝT!!  Pomocné'!$D$2:$E$45,2,FALSE))</f>
        <v/>
      </c>
    </row>
    <row r="240" spans="1:10" x14ac:dyDescent="0.35">
      <c r="A240" s="284"/>
      <c r="B240" s="285"/>
      <c r="C240" s="285"/>
      <c r="D240" s="284"/>
      <c r="E240" s="284"/>
      <c r="F240" s="286" t="str">
        <f t="shared" si="12"/>
        <v/>
      </c>
      <c r="G240" s="289" t="str">
        <f t="shared" si="13"/>
        <v/>
      </c>
      <c r="H240" s="287" t="str">
        <f t="shared" si="14"/>
        <v/>
      </c>
      <c r="I240" s="287" t="str">
        <f t="shared" si="15"/>
        <v/>
      </c>
      <c r="J240" s="287" t="str">
        <f>IF(A240="","",VLOOKUP(C240,'SKRÝT!!  Pomocné'!$D$2:$E$45,2,FALSE))</f>
        <v/>
      </c>
    </row>
    <row r="241" spans="1:10" x14ac:dyDescent="0.35">
      <c r="A241" s="284"/>
      <c r="B241" s="285"/>
      <c r="C241" s="285"/>
      <c r="D241" s="284"/>
      <c r="E241" s="284"/>
      <c r="F241" s="286" t="str">
        <f t="shared" si="12"/>
        <v/>
      </c>
      <c r="G241" s="289" t="str">
        <f t="shared" si="13"/>
        <v/>
      </c>
      <c r="H241" s="287" t="str">
        <f t="shared" si="14"/>
        <v/>
      </c>
      <c r="I241" s="287" t="str">
        <f t="shared" si="15"/>
        <v/>
      </c>
      <c r="J241" s="287" t="str">
        <f>IF(A241="","",VLOOKUP(C241,'SKRÝT!!  Pomocné'!$D$2:$E$45,2,FALSE))</f>
        <v/>
      </c>
    </row>
    <row r="242" spans="1:10" x14ac:dyDescent="0.35">
      <c r="A242" s="284"/>
      <c r="B242" s="285"/>
      <c r="C242" s="285"/>
      <c r="D242" s="284"/>
      <c r="E242" s="284"/>
      <c r="F242" s="286" t="str">
        <f t="shared" si="12"/>
        <v/>
      </c>
      <c r="G242" s="289" t="str">
        <f t="shared" si="13"/>
        <v/>
      </c>
      <c r="H242" s="287" t="str">
        <f t="shared" si="14"/>
        <v/>
      </c>
      <c r="I242" s="287" t="str">
        <f t="shared" si="15"/>
        <v/>
      </c>
      <c r="J242" s="287" t="str">
        <f>IF(A242="","",VLOOKUP(C242,'SKRÝT!!  Pomocné'!$D$2:$E$45,2,FALSE))</f>
        <v/>
      </c>
    </row>
    <row r="243" spans="1:10" x14ac:dyDescent="0.35">
      <c r="A243" s="284"/>
      <c r="B243" s="285"/>
      <c r="C243" s="285"/>
      <c r="D243" s="284"/>
      <c r="E243" s="284"/>
      <c r="F243" s="286" t="str">
        <f t="shared" si="12"/>
        <v/>
      </c>
      <c r="G243" s="289" t="str">
        <f t="shared" si="13"/>
        <v/>
      </c>
      <c r="H243" s="287" t="str">
        <f t="shared" si="14"/>
        <v/>
      </c>
      <c r="I243" s="287" t="str">
        <f t="shared" si="15"/>
        <v/>
      </c>
      <c r="J243" s="287" t="str">
        <f>IF(A243="","",VLOOKUP(C243,'SKRÝT!!  Pomocné'!$D$2:$E$45,2,FALSE))</f>
        <v/>
      </c>
    </row>
    <row r="244" spans="1:10" x14ac:dyDescent="0.35">
      <c r="A244" s="284"/>
      <c r="B244" s="285"/>
      <c r="C244" s="285"/>
      <c r="D244" s="284"/>
      <c r="E244" s="284"/>
      <c r="F244" s="286" t="str">
        <f t="shared" si="12"/>
        <v/>
      </c>
      <c r="G244" s="289" t="str">
        <f t="shared" si="13"/>
        <v/>
      </c>
      <c r="H244" s="287" t="str">
        <f t="shared" si="14"/>
        <v/>
      </c>
      <c r="I244" s="287" t="str">
        <f t="shared" si="15"/>
        <v/>
      </c>
      <c r="J244" s="287" t="str">
        <f>IF(A244="","",VLOOKUP(C244,'SKRÝT!!  Pomocné'!$D$2:$E$45,2,FALSE))</f>
        <v/>
      </c>
    </row>
    <row r="245" spans="1:10" x14ac:dyDescent="0.35">
      <c r="A245" s="284"/>
      <c r="B245" s="285"/>
      <c r="C245" s="285"/>
      <c r="D245" s="284"/>
      <c r="E245" s="284"/>
      <c r="F245" s="286" t="str">
        <f t="shared" si="12"/>
        <v/>
      </c>
      <c r="G245" s="289" t="str">
        <f t="shared" si="13"/>
        <v/>
      </c>
      <c r="H245" s="287" t="str">
        <f t="shared" si="14"/>
        <v/>
      </c>
      <c r="I245" s="287" t="str">
        <f t="shared" si="15"/>
        <v/>
      </c>
      <c r="J245" s="287" t="str">
        <f>IF(A245="","",VLOOKUP(C245,'SKRÝT!!  Pomocné'!$D$2:$E$45,2,FALSE))</f>
        <v/>
      </c>
    </row>
    <row r="246" spans="1:10" x14ac:dyDescent="0.35">
      <c r="A246" s="284"/>
      <c r="B246" s="285"/>
      <c r="C246" s="285"/>
      <c r="D246" s="284"/>
      <c r="E246" s="284"/>
      <c r="F246" s="286" t="str">
        <f t="shared" si="12"/>
        <v/>
      </c>
      <c r="G246" s="289" t="str">
        <f t="shared" si="13"/>
        <v/>
      </c>
      <c r="H246" s="287" t="str">
        <f t="shared" si="14"/>
        <v/>
      </c>
      <c r="I246" s="287" t="str">
        <f t="shared" si="15"/>
        <v/>
      </c>
      <c r="J246" s="287" t="str">
        <f>IF(A246="","",VLOOKUP(C246,'SKRÝT!!  Pomocné'!$D$2:$E$45,2,FALSE))</f>
        <v/>
      </c>
    </row>
    <row r="247" spans="1:10" x14ac:dyDescent="0.35">
      <c r="A247" s="284"/>
      <c r="B247" s="285"/>
      <c r="C247" s="285"/>
      <c r="D247" s="284"/>
      <c r="E247" s="284"/>
      <c r="F247" s="286" t="str">
        <f t="shared" si="12"/>
        <v/>
      </c>
      <c r="G247" s="289" t="str">
        <f t="shared" si="13"/>
        <v/>
      </c>
      <c r="H247" s="287" t="str">
        <f t="shared" si="14"/>
        <v/>
      </c>
      <c r="I247" s="287" t="str">
        <f t="shared" si="15"/>
        <v/>
      </c>
      <c r="J247" s="287" t="str">
        <f>IF(A247="","",VLOOKUP(C247,'SKRÝT!!  Pomocné'!$D$2:$E$45,2,FALSE))</f>
        <v/>
      </c>
    </row>
    <row r="248" spans="1:10" x14ac:dyDescent="0.35">
      <c r="A248" s="284"/>
      <c r="B248" s="285"/>
      <c r="C248" s="285"/>
      <c r="D248" s="284"/>
      <c r="E248" s="284"/>
      <c r="F248" s="286" t="str">
        <f t="shared" si="12"/>
        <v/>
      </c>
      <c r="G248" s="289" t="str">
        <f t="shared" si="13"/>
        <v/>
      </c>
      <c r="H248" s="287" t="str">
        <f t="shared" si="14"/>
        <v/>
      </c>
      <c r="I248" s="287" t="str">
        <f t="shared" si="15"/>
        <v/>
      </c>
      <c r="J248" s="287" t="str">
        <f>IF(A248="","",VLOOKUP(C248,'SKRÝT!!  Pomocné'!$D$2:$E$45,2,FALSE))</f>
        <v/>
      </c>
    </row>
    <row r="249" spans="1:10" x14ac:dyDescent="0.35">
      <c r="A249" s="284"/>
      <c r="B249" s="285"/>
      <c r="C249" s="285"/>
      <c r="D249" s="284"/>
      <c r="E249" s="284"/>
      <c r="F249" s="286" t="str">
        <f t="shared" si="12"/>
        <v/>
      </c>
      <c r="G249" s="289" t="str">
        <f t="shared" si="13"/>
        <v/>
      </c>
      <c r="H249" s="287" t="str">
        <f t="shared" si="14"/>
        <v/>
      </c>
      <c r="I249" s="287" t="str">
        <f t="shared" si="15"/>
        <v/>
      </c>
      <c r="J249" s="287" t="str">
        <f>IF(A249="","",VLOOKUP(C249,'SKRÝT!!  Pomocné'!$D$2:$E$45,2,FALSE))</f>
        <v/>
      </c>
    </row>
    <row r="250" spans="1:10" x14ac:dyDescent="0.35">
      <c r="A250" s="284"/>
      <c r="B250" s="285"/>
      <c r="C250" s="285"/>
      <c r="D250" s="284"/>
      <c r="E250" s="284"/>
      <c r="F250" s="286" t="str">
        <f t="shared" si="12"/>
        <v/>
      </c>
      <c r="G250" s="289" t="str">
        <f t="shared" si="13"/>
        <v/>
      </c>
      <c r="H250" s="287" t="str">
        <f t="shared" si="14"/>
        <v/>
      </c>
      <c r="I250" s="287" t="str">
        <f t="shared" si="15"/>
        <v/>
      </c>
      <c r="J250" s="287" t="str">
        <f>IF(A250="","",VLOOKUP(C250,'SKRÝT!!  Pomocné'!$D$2:$E$45,2,FALSE))</f>
        <v/>
      </c>
    </row>
    <row r="251" spans="1:10" x14ac:dyDescent="0.35">
      <c r="A251" s="284"/>
      <c r="B251" s="285"/>
      <c r="C251" s="285"/>
      <c r="D251" s="284"/>
      <c r="E251" s="284"/>
      <c r="F251" s="286" t="str">
        <f t="shared" si="12"/>
        <v/>
      </c>
      <c r="G251" s="289" t="str">
        <f t="shared" si="13"/>
        <v/>
      </c>
      <c r="H251" s="287" t="str">
        <f t="shared" si="14"/>
        <v/>
      </c>
      <c r="I251" s="287" t="str">
        <f t="shared" si="15"/>
        <v/>
      </c>
      <c r="J251" s="287" t="str">
        <f>IF(A251="","",VLOOKUP(C251,'SKRÝT!!  Pomocné'!$D$2:$E$45,2,FALSE))</f>
        <v/>
      </c>
    </row>
    <row r="252" spans="1:10" x14ac:dyDescent="0.35">
      <c r="A252" s="284"/>
      <c r="B252" s="285"/>
      <c r="C252" s="285"/>
      <c r="D252" s="284"/>
      <c r="E252" s="284"/>
      <c r="F252" s="286" t="str">
        <f t="shared" si="12"/>
        <v/>
      </c>
      <c r="G252" s="289" t="str">
        <f t="shared" si="13"/>
        <v/>
      </c>
      <c r="H252" s="287" t="str">
        <f t="shared" si="14"/>
        <v/>
      </c>
      <c r="I252" s="287" t="str">
        <f t="shared" si="15"/>
        <v/>
      </c>
      <c r="J252" s="287" t="str">
        <f>IF(A252="","",VLOOKUP(C252,'SKRÝT!!  Pomocné'!$D$2:$E$45,2,FALSE))</f>
        <v/>
      </c>
    </row>
    <row r="253" spans="1:10" x14ac:dyDescent="0.35">
      <c r="A253" s="284"/>
      <c r="B253" s="285"/>
      <c r="C253" s="285"/>
      <c r="D253" s="284"/>
      <c r="E253" s="284"/>
      <c r="F253" s="286" t="str">
        <f t="shared" si="12"/>
        <v/>
      </c>
      <c r="G253" s="289" t="str">
        <f t="shared" si="13"/>
        <v/>
      </c>
      <c r="H253" s="287" t="str">
        <f t="shared" si="14"/>
        <v/>
      </c>
      <c r="I253" s="287" t="str">
        <f t="shared" si="15"/>
        <v/>
      </c>
      <c r="J253" s="287" t="str">
        <f>IF(A253="","",VLOOKUP(C253,'SKRÝT!!  Pomocné'!$D$2:$E$45,2,FALSE))</f>
        <v/>
      </c>
    </row>
    <row r="254" spans="1:10" x14ac:dyDescent="0.35">
      <c r="A254" s="284"/>
      <c r="B254" s="285"/>
      <c r="C254" s="285"/>
      <c r="D254" s="284"/>
      <c r="E254" s="284"/>
      <c r="F254" s="286" t="str">
        <f t="shared" si="12"/>
        <v/>
      </c>
      <c r="G254" s="289" t="str">
        <f t="shared" si="13"/>
        <v/>
      </c>
      <c r="H254" s="287" t="str">
        <f t="shared" si="14"/>
        <v/>
      </c>
      <c r="I254" s="287" t="str">
        <f t="shared" si="15"/>
        <v/>
      </c>
      <c r="J254" s="287" t="str">
        <f>IF(A254="","",VLOOKUP(C254,'SKRÝT!!  Pomocné'!$D$2:$E$45,2,FALSE))</f>
        <v/>
      </c>
    </row>
    <row r="255" spans="1:10" x14ac:dyDescent="0.35">
      <c r="A255" s="284"/>
      <c r="B255" s="285"/>
      <c r="C255" s="285"/>
      <c r="D255" s="284"/>
      <c r="E255" s="284"/>
      <c r="F255" s="286" t="str">
        <f t="shared" si="12"/>
        <v/>
      </c>
      <c r="G255" s="289" t="str">
        <f t="shared" si="13"/>
        <v/>
      </c>
      <c r="H255" s="287" t="str">
        <f t="shared" si="14"/>
        <v/>
      </c>
      <c r="I255" s="287" t="str">
        <f t="shared" si="15"/>
        <v/>
      </c>
      <c r="J255" s="287" t="str">
        <f>IF(A255="","",VLOOKUP(C255,'SKRÝT!!  Pomocné'!$D$2:$E$45,2,FALSE))</f>
        <v/>
      </c>
    </row>
    <row r="256" spans="1:10" x14ac:dyDescent="0.35">
      <c r="A256" s="284"/>
      <c r="B256" s="285"/>
      <c r="C256" s="285"/>
      <c r="D256" s="284"/>
      <c r="E256" s="284"/>
      <c r="F256" s="286" t="str">
        <f t="shared" si="12"/>
        <v/>
      </c>
      <c r="G256" s="289" t="str">
        <f t="shared" si="13"/>
        <v/>
      </c>
      <c r="H256" s="287" t="str">
        <f t="shared" si="14"/>
        <v/>
      </c>
      <c r="I256" s="287" t="str">
        <f t="shared" si="15"/>
        <v/>
      </c>
      <c r="J256" s="287" t="str">
        <f>IF(A256="","",VLOOKUP(C256,'SKRÝT!!  Pomocné'!$D$2:$E$45,2,FALSE))</f>
        <v/>
      </c>
    </row>
    <row r="257" spans="1:10" x14ac:dyDescent="0.35">
      <c r="A257" s="284"/>
      <c r="B257" s="285"/>
      <c r="C257" s="285"/>
      <c r="D257" s="284"/>
      <c r="E257" s="284"/>
      <c r="F257" s="286" t="str">
        <f t="shared" si="12"/>
        <v/>
      </c>
      <c r="G257" s="289" t="str">
        <f t="shared" si="13"/>
        <v/>
      </c>
      <c r="H257" s="287" t="str">
        <f t="shared" si="14"/>
        <v/>
      </c>
      <c r="I257" s="287" t="str">
        <f t="shared" si="15"/>
        <v/>
      </c>
      <c r="J257" s="287" t="str">
        <f>IF(A257="","",VLOOKUP(C257,'SKRÝT!!  Pomocné'!$D$2:$E$45,2,FALSE))</f>
        <v/>
      </c>
    </row>
    <row r="258" spans="1:10" x14ac:dyDescent="0.35">
      <c r="A258" s="284"/>
      <c r="B258" s="285"/>
      <c r="C258" s="285"/>
      <c r="D258" s="284"/>
      <c r="E258" s="284"/>
      <c r="F258" s="286" t="str">
        <f t="shared" si="12"/>
        <v/>
      </c>
      <c r="G258" s="289" t="str">
        <f t="shared" si="13"/>
        <v/>
      </c>
      <c r="H258" s="287" t="str">
        <f t="shared" si="14"/>
        <v/>
      </c>
      <c r="I258" s="287" t="str">
        <f t="shared" si="15"/>
        <v/>
      </c>
      <c r="J258" s="287" t="str">
        <f>IF(A258="","",VLOOKUP(C258,'SKRÝT!!  Pomocné'!$D$2:$E$45,2,FALSE))</f>
        <v/>
      </c>
    </row>
    <row r="259" spans="1:10" x14ac:dyDescent="0.35">
      <c r="A259" s="284"/>
      <c r="B259" s="285"/>
      <c r="C259" s="285"/>
      <c r="D259" s="284"/>
      <c r="E259" s="284"/>
      <c r="F259" s="286" t="str">
        <f t="shared" si="12"/>
        <v/>
      </c>
      <c r="G259" s="289" t="str">
        <f t="shared" si="13"/>
        <v/>
      </c>
      <c r="H259" s="287" t="str">
        <f t="shared" si="14"/>
        <v/>
      </c>
      <c r="I259" s="287" t="str">
        <f t="shared" si="15"/>
        <v/>
      </c>
      <c r="J259" s="287" t="str">
        <f>IF(A259="","",VLOOKUP(C259,'SKRÝT!!  Pomocné'!$D$2:$E$45,2,FALSE))</f>
        <v/>
      </c>
    </row>
    <row r="260" spans="1:10" x14ac:dyDescent="0.35">
      <c r="A260" s="284"/>
      <c r="B260" s="285"/>
      <c r="C260" s="285"/>
      <c r="D260" s="284"/>
      <c r="E260" s="284"/>
      <c r="F260" s="286" t="str">
        <f t="shared" ref="F260:F303" si="16">IF(A260="","",IF(D260/J260*E260&gt;0.9,1,IF(D260/J260*E260&gt;0.8,0.9,IF(D260/J260*E260&gt;0.7,0.8,IF(D260/J260*E260&gt;0.6,0.7,IF(D260/J260*E260&gt;0.5,0.6,IF(D260/J260*E260&gt;0.4,0.5,IF(D260/J260*E260&gt;0.3,0.4,IF(D260/J260*E260&gt;0.2,0.3,IF(D260/J260*E260&gt;0.1,0.2,IF(D260/J260*E260&gt;0,0.1,0)))))))))))</f>
        <v/>
      </c>
      <c r="G260" s="289" t="str">
        <f t="shared" ref="G260:G303" si="17">IF(B260="","",IF(OR(B260="2.III/3",B260="2.VIII/3"),I260,H260))</f>
        <v/>
      </c>
      <c r="H260" s="287" t="str">
        <f t="shared" ref="H260:H303" si="18">IF(A260="","",(E260-F260)*10)</f>
        <v/>
      </c>
      <c r="I260" s="287" t="str">
        <f t="shared" ref="I260:I303" si="19">IF(A260="","",IF(E260=1,IF(F260&gt;0.9,0,IF(F260&gt;0.8,0.2,IF(F260&gt;0.7,0.4,IF(F260&gt;0.6,0.6,IF(F260&gt;0.5,0.8,IF(F260&gt;0.4,1,IF(F260&gt;0.3,1.2,IF(F260&gt;0.2,1.4,IF(F260&gt;0.1,1.6,IF(F260&gt;0,1.8,2)))))))))),IF(E260=0.5,IF(F260&gt;0.4,0,IF(F260&gt;0.3,0.2,IF(F260&gt;0.2,0.4,IF(F260&gt;0.1,0.6,IF(F260&gt;0,0.8,1))))),"NR")))</f>
        <v/>
      </c>
      <c r="J260" s="287" t="str">
        <f>IF(A260="","",VLOOKUP(C260,'SKRÝT!!  Pomocné'!$D$2:$E$45,2,FALSE))</f>
        <v/>
      </c>
    </row>
    <row r="261" spans="1:10" x14ac:dyDescent="0.35">
      <c r="A261" s="284"/>
      <c r="B261" s="285"/>
      <c r="C261" s="285"/>
      <c r="D261" s="284"/>
      <c r="E261" s="284"/>
      <c r="F261" s="286" t="str">
        <f t="shared" si="16"/>
        <v/>
      </c>
      <c r="G261" s="289" t="str">
        <f t="shared" si="17"/>
        <v/>
      </c>
      <c r="H261" s="287" t="str">
        <f t="shared" si="18"/>
        <v/>
      </c>
      <c r="I261" s="287" t="str">
        <f t="shared" si="19"/>
        <v/>
      </c>
      <c r="J261" s="287" t="str">
        <f>IF(A261="","",VLOOKUP(C261,'SKRÝT!!  Pomocné'!$D$2:$E$45,2,FALSE))</f>
        <v/>
      </c>
    </row>
    <row r="262" spans="1:10" x14ac:dyDescent="0.35">
      <c r="A262" s="284"/>
      <c r="B262" s="285"/>
      <c r="C262" s="285"/>
      <c r="D262" s="284"/>
      <c r="E262" s="284"/>
      <c r="F262" s="286" t="str">
        <f t="shared" si="16"/>
        <v/>
      </c>
      <c r="G262" s="289" t="str">
        <f t="shared" si="17"/>
        <v/>
      </c>
      <c r="H262" s="287" t="str">
        <f t="shared" si="18"/>
        <v/>
      </c>
      <c r="I262" s="287" t="str">
        <f t="shared" si="19"/>
        <v/>
      </c>
      <c r="J262" s="287" t="str">
        <f>IF(A262="","",VLOOKUP(C262,'SKRÝT!!  Pomocné'!$D$2:$E$45,2,FALSE))</f>
        <v/>
      </c>
    </row>
    <row r="263" spans="1:10" x14ac:dyDescent="0.35">
      <c r="A263" s="284"/>
      <c r="B263" s="285"/>
      <c r="C263" s="285"/>
      <c r="D263" s="284"/>
      <c r="E263" s="284"/>
      <c r="F263" s="286" t="str">
        <f t="shared" si="16"/>
        <v/>
      </c>
      <c r="G263" s="289" t="str">
        <f t="shared" si="17"/>
        <v/>
      </c>
      <c r="H263" s="287" t="str">
        <f t="shared" si="18"/>
        <v/>
      </c>
      <c r="I263" s="287" t="str">
        <f t="shared" si="19"/>
        <v/>
      </c>
      <c r="J263" s="287" t="str">
        <f>IF(A263="","",VLOOKUP(C263,'SKRÝT!!  Pomocné'!$D$2:$E$45,2,FALSE))</f>
        <v/>
      </c>
    </row>
    <row r="264" spans="1:10" x14ac:dyDescent="0.35">
      <c r="A264" s="284"/>
      <c r="B264" s="285"/>
      <c r="C264" s="285"/>
      <c r="D264" s="284"/>
      <c r="E264" s="284"/>
      <c r="F264" s="286" t="str">
        <f t="shared" si="16"/>
        <v/>
      </c>
      <c r="G264" s="289" t="str">
        <f t="shared" si="17"/>
        <v/>
      </c>
      <c r="H264" s="287" t="str">
        <f t="shared" si="18"/>
        <v/>
      </c>
      <c r="I264" s="287" t="str">
        <f t="shared" si="19"/>
        <v/>
      </c>
      <c r="J264" s="287" t="str">
        <f>IF(A264="","",VLOOKUP(C264,'SKRÝT!!  Pomocné'!$D$2:$E$45,2,FALSE))</f>
        <v/>
      </c>
    </row>
    <row r="265" spans="1:10" x14ac:dyDescent="0.35">
      <c r="A265" s="284"/>
      <c r="B265" s="285"/>
      <c r="C265" s="285"/>
      <c r="D265" s="284"/>
      <c r="E265" s="284"/>
      <c r="F265" s="286" t="str">
        <f t="shared" si="16"/>
        <v/>
      </c>
      <c r="G265" s="289" t="str">
        <f t="shared" si="17"/>
        <v/>
      </c>
      <c r="H265" s="287" t="str">
        <f t="shared" si="18"/>
        <v/>
      </c>
      <c r="I265" s="287" t="str">
        <f t="shared" si="19"/>
        <v/>
      </c>
      <c r="J265" s="287" t="str">
        <f>IF(A265="","",VLOOKUP(C265,'SKRÝT!!  Pomocné'!$D$2:$E$45,2,FALSE))</f>
        <v/>
      </c>
    </row>
    <row r="266" spans="1:10" x14ac:dyDescent="0.35">
      <c r="A266" s="284"/>
      <c r="B266" s="285"/>
      <c r="C266" s="285"/>
      <c r="D266" s="284"/>
      <c r="E266" s="284"/>
      <c r="F266" s="286" t="str">
        <f t="shared" si="16"/>
        <v/>
      </c>
      <c r="G266" s="289" t="str">
        <f t="shared" si="17"/>
        <v/>
      </c>
      <c r="H266" s="287" t="str">
        <f t="shared" si="18"/>
        <v/>
      </c>
      <c r="I266" s="287" t="str">
        <f t="shared" si="19"/>
        <v/>
      </c>
      <c r="J266" s="287" t="str">
        <f>IF(A266="","",VLOOKUP(C266,'SKRÝT!!  Pomocné'!$D$2:$E$45,2,FALSE))</f>
        <v/>
      </c>
    </row>
    <row r="267" spans="1:10" x14ac:dyDescent="0.35">
      <c r="A267" s="284"/>
      <c r="B267" s="285"/>
      <c r="C267" s="285"/>
      <c r="D267" s="284"/>
      <c r="E267" s="284"/>
      <c r="F267" s="286" t="str">
        <f t="shared" si="16"/>
        <v/>
      </c>
      <c r="G267" s="289" t="str">
        <f t="shared" si="17"/>
        <v/>
      </c>
      <c r="H267" s="287" t="str">
        <f t="shared" si="18"/>
        <v/>
      </c>
      <c r="I267" s="287" t="str">
        <f t="shared" si="19"/>
        <v/>
      </c>
      <c r="J267" s="287" t="str">
        <f>IF(A267="","",VLOOKUP(C267,'SKRÝT!!  Pomocné'!$D$2:$E$45,2,FALSE))</f>
        <v/>
      </c>
    </row>
    <row r="268" spans="1:10" x14ac:dyDescent="0.35">
      <c r="A268" s="284"/>
      <c r="B268" s="285"/>
      <c r="C268" s="285"/>
      <c r="D268" s="284"/>
      <c r="E268" s="284"/>
      <c r="F268" s="286" t="str">
        <f t="shared" si="16"/>
        <v/>
      </c>
      <c r="G268" s="289" t="str">
        <f t="shared" si="17"/>
        <v/>
      </c>
      <c r="H268" s="287" t="str">
        <f t="shared" si="18"/>
        <v/>
      </c>
      <c r="I268" s="287" t="str">
        <f t="shared" si="19"/>
        <v/>
      </c>
      <c r="J268" s="287" t="str">
        <f>IF(A268="","",VLOOKUP(C268,'SKRÝT!!  Pomocné'!$D$2:$E$45,2,FALSE))</f>
        <v/>
      </c>
    </row>
    <row r="269" spans="1:10" x14ac:dyDescent="0.35">
      <c r="A269" s="284"/>
      <c r="B269" s="285"/>
      <c r="C269" s="285"/>
      <c r="D269" s="284"/>
      <c r="E269" s="284"/>
      <c r="F269" s="286" t="str">
        <f t="shared" si="16"/>
        <v/>
      </c>
      <c r="G269" s="289" t="str">
        <f t="shared" si="17"/>
        <v/>
      </c>
      <c r="H269" s="287" t="str">
        <f t="shared" si="18"/>
        <v/>
      </c>
      <c r="I269" s="287" t="str">
        <f t="shared" si="19"/>
        <v/>
      </c>
      <c r="J269" s="287" t="str">
        <f>IF(A269="","",VLOOKUP(C269,'SKRÝT!!  Pomocné'!$D$2:$E$45,2,FALSE))</f>
        <v/>
      </c>
    </row>
    <row r="270" spans="1:10" x14ac:dyDescent="0.35">
      <c r="A270" s="284"/>
      <c r="B270" s="285"/>
      <c r="C270" s="285"/>
      <c r="D270" s="284"/>
      <c r="E270" s="284"/>
      <c r="F270" s="286" t="str">
        <f t="shared" si="16"/>
        <v/>
      </c>
      <c r="G270" s="289" t="str">
        <f t="shared" si="17"/>
        <v/>
      </c>
      <c r="H270" s="287" t="str">
        <f t="shared" si="18"/>
        <v/>
      </c>
      <c r="I270" s="287" t="str">
        <f t="shared" si="19"/>
        <v/>
      </c>
      <c r="J270" s="287" t="str">
        <f>IF(A270="","",VLOOKUP(C270,'SKRÝT!!  Pomocné'!$D$2:$E$45,2,FALSE))</f>
        <v/>
      </c>
    </row>
    <row r="271" spans="1:10" x14ac:dyDescent="0.35">
      <c r="A271" s="284"/>
      <c r="B271" s="285"/>
      <c r="C271" s="285"/>
      <c r="D271" s="284"/>
      <c r="E271" s="284"/>
      <c r="F271" s="286" t="str">
        <f t="shared" si="16"/>
        <v/>
      </c>
      <c r="G271" s="289" t="str">
        <f t="shared" si="17"/>
        <v/>
      </c>
      <c r="H271" s="287" t="str">
        <f t="shared" si="18"/>
        <v/>
      </c>
      <c r="I271" s="287" t="str">
        <f t="shared" si="19"/>
        <v/>
      </c>
      <c r="J271" s="287" t="str">
        <f>IF(A271="","",VLOOKUP(C271,'SKRÝT!!  Pomocné'!$D$2:$E$45,2,FALSE))</f>
        <v/>
      </c>
    </row>
    <row r="272" spans="1:10" x14ac:dyDescent="0.35">
      <c r="A272" s="284"/>
      <c r="B272" s="285"/>
      <c r="C272" s="285"/>
      <c r="D272" s="284"/>
      <c r="E272" s="284"/>
      <c r="F272" s="286" t="str">
        <f t="shared" si="16"/>
        <v/>
      </c>
      <c r="G272" s="289" t="str">
        <f t="shared" si="17"/>
        <v/>
      </c>
      <c r="H272" s="287" t="str">
        <f t="shared" si="18"/>
        <v/>
      </c>
      <c r="I272" s="287" t="str">
        <f t="shared" si="19"/>
        <v/>
      </c>
      <c r="J272" s="287" t="str">
        <f>IF(A272="","",VLOOKUP(C272,'SKRÝT!!  Pomocné'!$D$2:$E$45,2,FALSE))</f>
        <v/>
      </c>
    </row>
    <row r="273" spans="1:10" x14ac:dyDescent="0.35">
      <c r="A273" s="284"/>
      <c r="B273" s="285"/>
      <c r="C273" s="285"/>
      <c r="D273" s="284"/>
      <c r="E273" s="284"/>
      <c r="F273" s="286" t="str">
        <f t="shared" si="16"/>
        <v/>
      </c>
      <c r="G273" s="289" t="str">
        <f t="shared" si="17"/>
        <v/>
      </c>
      <c r="H273" s="287" t="str">
        <f t="shared" si="18"/>
        <v/>
      </c>
      <c r="I273" s="287" t="str">
        <f t="shared" si="19"/>
        <v/>
      </c>
      <c r="J273" s="287" t="str">
        <f>IF(A273="","",VLOOKUP(C273,'SKRÝT!!  Pomocné'!$D$2:$E$45,2,FALSE))</f>
        <v/>
      </c>
    </row>
    <row r="274" spans="1:10" x14ac:dyDescent="0.35">
      <c r="A274" s="284"/>
      <c r="B274" s="285"/>
      <c r="C274" s="285"/>
      <c r="D274" s="284"/>
      <c r="E274" s="284"/>
      <c r="F274" s="286" t="str">
        <f t="shared" si="16"/>
        <v/>
      </c>
      <c r="G274" s="289" t="str">
        <f t="shared" si="17"/>
        <v/>
      </c>
      <c r="H274" s="287" t="str">
        <f t="shared" si="18"/>
        <v/>
      </c>
      <c r="I274" s="287" t="str">
        <f t="shared" si="19"/>
        <v/>
      </c>
      <c r="J274" s="287" t="str">
        <f>IF(A274="","",VLOOKUP(C274,'SKRÝT!!  Pomocné'!$D$2:$E$45,2,FALSE))</f>
        <v/>
      </c>
    </row>
    <row r="275" spans="1:10" x14ac:dyDescent="0.35">
      <c r="A275" s="284"/>
      <c r="B275" s="285"/>
      <c r="C275" s="285"/>
      <c r="D275" s="284"/>
      <c r="E275" s="284"/>
      <c r="F275" s="286" t="str">
        <f t="shared" si="16"/>
        <v/>
      </c>
      <c r="G275" s="289" t="str">
        <f t="shared" si="17"/>
        <v/>
      </c>
      <c r="H275" s="287" t="str">
        <f t="shared" si="18"/>
        <v/>
      </c>
      <c r="I275" s="287" t="str">
        <f t="shared" si="19"/>
        <v/>
      </c>
      <c r="J275" s="287" t="str">
        <f>IF(A275="","",VLOOKUP(C275,'SKRÝT!!  Pomocné'!$D$2:$E$45,2,FALSE))</f>
        <v/>
      </c>
    </row>
    <row r="276" spans="1:10" x14ac:dyDescent="0.35">
      <c r="A276" s="284"/>
      <c r="B276" s="285"/>
      <c r="C276" s="285"/>
      <c r="D276" s="284"/>
      <c r="E276" s="284"/>
      <c r="F276" s="286" t="str">
        <f t="shared" si="16"/>
        <v/>
      </c>
      <c r="G276" s="289" t="str">
        <f t="shared" si="17"/>
        <v/>
      </c>
      <c r="H276" s="287" t="str">
        <f t="shared" si="18"/>
        <v/>
      </c>
      <c r="I276" s="287" t="str">
        <f t="shared" si="19"/>
        <v/>
      </c>
      <c r="J276" s="287" t="str">
        <f>IF(A276="","",VLOOKUP(C276,'SKRÝT!!  Pomocné'!$D$2:$E$45,2,FALSE))</f>
        <v/>
      </c>
    </row>
    <row r="277" spans="1:10" x14ac:dyDescent="0.35">
      <c r="A277" s="284"/>
      <c r="B277" s="285"/>
      <c r="C277" s="285"/>
      <c r="D277" s="284"/>
      <c r="E277" s="284"/>
      <c r="F277" s="286" t="str">
        <f t="shared" si="16"/>
        <v/>
      </c>
      <c r="G277" s="289" t="str">
        <f t="shared" si="17"/>
        <v/>
      </c>
      <c r="H277" s="287" t="str">
        <f t="shared" si="18"/>
        <v/>
      </c>
      <c r="I277" s="287" t="str">
        <f t="shared" si="19"/>
        <v/>
      </c>
      <c r="J277" s="287" t="str">
        <f>IF(A277="","",VLOOKUP(C277,'SKRÝT!!  Pomocné'!$D$2:$E$45,2,FALSE))</f>
        <v/>
      </c>
    </row>
    <row r="278" spans="1:10" x14ac:dyDescent="0.35">
      <c r="A278" s="284"/>
      <c r="B278" s="285"/>
      <c r="C278" s="285"/>
      <c r="D278" s="284"/>
      <c r="E278" s="284"/>
      <c r="F278" s="286" t="str">
        <f t="shared" si="16"/>
        <v/>
      </c>
      <c r="G278" s="289" t="str">
        <f t="shared" si="17"/>
        <v/>
      </c>
      <c r="H278" s="287" t="str">
        <f t="shared" si="18"/>
        <v/>
      </c>
      <c r="I278" s="287" t="str">
        <f t="shared" si="19"/>
        <v/>
      </c>
      <c r="J278" s="287" t="str">
        <f>IF(A278="","",VLOOKUP(C278,'SKRÝT!!  Pomocné'!$D$2:$E$45,2,FALSE))</f>
        <v/>
      </c>
    </row>
    <row r="279" spans="1:10" x14ac:dyDescent="0.35">
      <c r="A279" s="284"/>
      <c r="B279" s="285"/>
      <c r="C279" s="285"/>
      <c r="D279" s="284"/>
      <c r="E279" s="284"/>
      <c r="F279" s="286" t="str">
        <f t="shared" si="16"/>
        <v/>
      </c>
      <c r="G279" s="289" t="str">
        <f t="shared" si="17"/>
        <v/>
      </c>
      <c r="H279" s="287" t="str">
        <f t="shared" si="18"/>
        <v/>
      </c>
      <c r="I279" s="287" t="str">
        <f t="shared" si="19"/>
        <v/>
      </c>
      <c r="J279" s="287" t="str">
        <f>IF(A279="","",VLOOKUP(C279,'SKRÝT!!  Pomocné'!$D$2:$E$45,2,FALSE))</f>
        <v/>
      </c>
    </row>
    <row r="280" spans="1:10" x14ac:dyDescent="0.35">
      <c r="A280" s="284"/>
      <c r="B280" s="285"/>
      <c r="C280" s="285"/>
      <c r="D280" s="284"/>
      <c r="E280" s="284"/>
      <c r="F280" s="286" t="str">
        <f t="shared" si="16"/>
        <v/>
      </c>
      <c r="G280" s="289" t="str">
        <f t="shared" si="17"/>
        <v/>
      </c>
      <c r="H280" s="287" t="str">
        <f t="shared" si="18"/>
        <v/>
      </c>
      <c r="I280" s="287" t="str">
        <f t="shared" si="19"/>
        <v/>
      </c>
      <c r="J280" s="287" t="str">
        <f>IF(A280="","",VLOOKUP(C280,'SKRÝT!!  Pomocné'!$D$2:$E$45,2,FALSE))</f>
        <v/>
      </c>
    </row>
    <row r="281" spans="1:10" x14ac:dyDescent="0.35">
      <c r="A281" s="284"/>
      <c r="B281" s="285"/>
      <c r="C281" s="285"/>
      <c r="D281" s="284"/>
      <c r="E281" s="284"/>
      <c r="F281" s="286" t="str">
        <f t="shared" si="16"/>
        <v/>
      </c>
      <c r="G281" s="289" t="str">
        <f t="shared" si="17"/>
        <v/>
      </c>
      <c r="H281" s="287" t="str">
        <f t="shared" si="18"/>
        <v/>
      </c>
      <c r="I281" s="287" t="str">
        <f t="shared" si="19"/>
        <v/>
      </c>
      <c r="J281" s="287" t="str">
        <f>IF(A281="","",VLOOKUP(C281,'SKRÝT!!  Pomocné'!$D$2:$E$45,2,FALSE))</f>
        <v/>
      </c>
    </row>
    <row r="282" spans="1:10" x14ac:dyDescent="0.35">
      <c r="A282" s="284"/>
      <c r="B282" s="285"/>
      <c r="C282" s="285"/>
      <c r="D282" s="284"/>
      <c r="E282" s="284"/>
      <c r="F282" s="286" t="str">
        <f t="shared" si="16"/>
        <v/>
      </c>
      <c r="G282" s="289" t="str">
        <f t="shared" si="17"/>
        <v/>
      </c>
      <c r="H282" s="287" t="str">
        <f t="shared" si="18"/>
        <v/>
      </c>
      <c r="I282" s="287" t="str">
        <f t="shared" si="19"/>
        <v/>
      </c>
      <c r="J282" s="287" t="str">
        <f>IF(A282="","",VLOOKUP(C282,'SKRÝT!!  Pomocné'!$D$2:$E$45,2,FALSE))</f>
        <v/>
      </c>
    </row>
    <row r="283" spans="1:10" x14ac:dyDescent="0.35">
      <c r="A283" s="284"/>
      <c r="B283" s="285"/>
      <c r="C283" s="285"/>
      <c r="D283" s="284"/>
      <c r="E283" s="284"/>
      <c r="F283" s="286" t="str">
        <f t="shared" si="16"/>
        <v/>
      </c>
      <c r="G283" s="289" t="str">
        <f t="shared" si="17"/>
        <v/>
      </c>
      <c r="H283" s="287" t="str">
        <f t="shared" si="18"/>
        <v/>
      </c>
      <c r="I283" s="287" t="str">
        <f t="shared" si="19"/>
        <v/>
      </c>
      <c r="J283" s="287" t="str">
        <f>IF(A283="","",VLOOKUP(C283,'SKRÝT!!  Pomocné'!$D$2:$E$45,2,FALSE))</f>
        <v/>
      </c>
    </row>
    <row r="284" spans="1:10" x14ac:dyDescent="0.35">
      <c r="A284" s="284"/>
      <c r="B284" s="285"/>
      <c r="C284" s="285"/>
      <c r="D284" s="284"/>
      <c r="E284" s="284"/>
      <c r="F284" s="286" t="str">
        <f t="shared" si="16"/>
        <v/>
      </c>
      <c r="G284" s="289" t="str">
        <f t="shared" si="17"/>
        <v/>
      </c>
      <c r="H284" s="287" t="str">
        <f t="shared" si="18"/>
        <v/>
      </c>
      <c r="I284" s="287" t="str">
        <f t="shared" si="19"/>
        <v/>
      </c>
      <c r="J284" s="287" t="str">
        <f>IF(A284="","",VLOOKUP(C284,'SKRÝT!!  Pomocné'!$D$2:$E$45,2,FALSE))</f>
        <v/>
      </c>
    </row>
    <row r="285" spans="1:10" x14ac:dyDescent="0.35">
      <c r="A285" s="284"/>
      <c r="B285" s="285"/>
      <c r="C285" s="285"/>
      <c r="D285" s="284"/>
      <c r="E285" s="284"/>
      <c r="F285" s="286" t="str">
        <f t="shared" si="16"/>
        <v/>
      </c>
      <c r="G285" s="289" t="str">
        <f t="shared" si="17"/>
        <v/>
      </c>
      <c r="H285" s="287" t="str">
        <f t="shared" si="18"/>
        <v/>
      </c>
      <c r="I285" s="287" t="str">
        <f t="shared" si="19"/>
        <v/>
      </c>
      <c r="J285" s="287" t="str">
        <f>IF(A285="","",VLOOKUP(C285,'SKRÝT!!  Pomocné'!$D$2:$E$45,2,FALSE))</f>
        <v/>
      </c>
    </row>
    <row r="286" spans="1:10" x14ac:dyDescent="0.35">
      <c r="A286" s="284"/>
      <c r="B286" s="285"/>
      <c r="C286" s="285"/>
      <c r="D286" s="284"/>
      <c r="E286" s="284"/>
      <c r="F286" s="286" t="str">
        <f t="shared" si="16"/>
        <v/>
      </c>
      <c r="G286" s="289" t="str">
        <f t="shared" si="17"/>
        <v/>
      </c>
      <c r="H286" s="287" t="str">
        <f t="shared" si="18"/>
        <v/>
      </c>
      <c r="I286" s="287" t="str">
        <f t="shared" si="19"/>
        <v/>
      </c>
      <c r="J286" s="287" t="str">
        <f>IF(A286="","",VLOOKUP(C286,'SKRÝT!!  Pomocné'!$D$2:$E$45,2,FALSE))</f>
        <v/>
      </c>
    </row>
    <row r="287" spans="1:10" x14ac:dyDescent="0.35">
      <c r="A287" s="284"/>
      <c r="B287" s="285"/>
      <c r="C287" s="285"/>
      <c r="D287" s="284"/>
      <c r="E287" s="284"/>
      <c r="F287" s="286" t="str">
        <f t="shared" si="16"/>
        <v/>
      </c>
      <c r="G287" s="289" t="str">
        <f t="shared" si="17"/>
        <v/>
      </c>
      <c r="H287" s="287" t="str">
        <f t="shared" si="18"/>
        <v/>
      </c>
      <c r="I287" s="287" t="str">
        <f t="shared" si="19"/>
        <v/>
      </c>
      <c r="J287" s="287" t="str">
        <f>IF(A287="","",VLOOKUP(C287,'SKRÝT!!  Pomocné'!$D$2:$E$45,2,FALSE))</f>
        <v/>
      </c>
    </row>
    <row r="288" spans="1:10" x14ac:dyDescent="0.35">
      <c r="A288" s="284"/>
      <c r="B288" s="285"/>
      <c r="C288" s="285"/>
      <c r="D288" s="284"/>
      <c r="E288" s="284"/>
      <c r="F288" s="286" t="str">
        <f t="shared" si="16"/>
        <v/>
      </c>
      <c r="G288" s="289" t="str">
        <f t="shared" si="17"/>
        <v/>
      </c>
      <c r="H288" s="287" t="str">
        <f t="shared" si="18"/>
        <v/>
      </c>
      <c r="I288" s="287" t="str">
        <f t="shared" si="19"/>
        <v/>
      </c>
      <c r="J288" s="287" t="str">
        <f>IF(A288="","",VLOOKUP(C288,'SKRÝT!!  Pomocné'!$D$2:$E$45,2,FALSE))</f>
        <v/>
      </c>
    </row>
    <row r="289" spans="1:10" x14ac:dyDescent="0.35">
      <c r="A289" s="284"/>
      <c r="B289" s="285"/>
      <c r="C289" s="285"/>
      <c r="D289" s="284"/>
      <c r="E289" s="284"/>
      <c r="F289" s="286" t="str">
        <f t="shared" si="16"/>
        <v/>
      </c>
      <c r="G289" s="289" t="str">
        <f t="shared" si="17"/>
        <v/>
      </c>
      <c r="H289" s="287" t="str">
        <f t="shared" si="18"/>
        <v/>
      </c>
      <c r="I289" s="287" t="str">
        <f t="shared" si="19"/>
        <v/>
      </c>
      <c r="J289" s="287" t="str">
        <f>IF(A289="","",VLOOKUP(C289,'SKRÝT!!  Pomocné'!$D$2:$E$45,2,FALSE))</f>
        <v/>
      </c>
    </row>
    <row r="290" spans="1:10" x14ac:dyDescent="0.35">
      <c r="A290" s="284"/>
      <c r="B290" s="285"/>
      <c r="C290" s="285"/>
      <c r="D290" s="284"/>
      <c r="E290" s="284"/>
      <c r="F290" s="286" t="str">
        <f t="shared" si="16"/>
        <v/>
      </c>
      <c r="G290" s="289" t="str">
        <f t="shared" si="17"/>
        <v/>
      </c>
      <c r="H290" s="287" t="str">
        <f t="shared" si="18"/>
        <v/>
      </c>
      <c r="I290" s="287" t="str">
        <f t="shared" si="19"/>
        <v/>
      </c>
      <c r="J290" s="287" t="str">
        <f>IF(A290="","",VLOOKUP(C290,'SKRÝT!!  Pomocné'!$D$2:$E$45,2,FALSE))</f>
        <v/>
      </c>
    </row>
    <row r="291" spans="1:10" x14ac:dyDescent="0.35">
      <c r="A291" s="284"/>
      <c r="B291" s="285"/>
      <c r="C291" s="285"/>
      <c r="D291" s="284"/>
      <c r="E291" s="284"/>
      <c r="F291" s="286" t="str">
        <f t="shared" si="16"/>
        <v/>
      </c>
      <c r="G291" s="289" t="str">
        <f t="shared" si="17"/>
        <v/>
      </c>
      <c r="H291" s="287" t="str">
        <f t="shared" si="18"/>
        <v/>
      </c>
      <c r="I291" s="287" t="str">
        <f t="shared" si="19"/>
        <v/>
      </c>
      <c r="J291" s="287" t="str">
        <f>IF(A291="","",VLOOKUP(C291,'SKRÝT!!  Pomocné'!$D$2:$E$45,2,FALSE))</f>
        <v/>
      </c>
    </row>
    <row r="292" spans="1:10" x14ac:dyDescent="0.35">
      <c r="A292" s="284"/>
      <c r="B292" s="285"/>
      <c r="C292" s="285"/>
      <c r="D292" s="284"/>
      <c r="E292" s="284"/>
      <c r="F292" s="286" t="str">
        <f t="shared" si="16"/>
        <v/>
      </c>
      <c r="G292" s="289" t="str">
        <f t="shared" si="17"/>
        <v/>
      </c>
      <c r="H292" s="287" t="str">
        <f t="shared" si="18"/>
        <v/>
      </c>
      <c r="I292" s="287" t="str">
        <f t="shared" si="19"/>
        <v/>
      </c>
      <c r="J292" s="287" t="str">
        <f>IF(A292="","",VLOOKUP(C292,'SKRÝT!!  Pomocné'!$D$2:$E$45,2,FALSE))</f>
        <v/>
      </c>
    </row>
    <row r="293" spans="1:10" x14ac:dyDescent="0.35">
      <c r="A293" s="284"/>
      <c r="B293" s="285"/>
      <c r="C293" s="285"/>
      <c r="D293" s="284"/>
      <c r="E293" s="284"/>
      <c r="F293" s="286" t="str">
        <f t="shared" si="16"/>
        <v/>
      </c>
      <c r="G293" s="289" t="str">
        <f t="shared" si="17"/>
        <v/>
      </c>
      <c r="H293" s="287" t="str">
        <f t="shared" si="18"/>
        <v/>
      </c>
      <c r="I293" s="287" t="str">
        <f t="shared" si="19"/>
        <v/>
      </c>
      <c r="J293" s="287" t="str">
        <f>IF(A293="","",VLOOKUP(C293,'SKRÝT!!  Pomocné'!$D$2:$E$45,2,FALSE))</f>
        <v/>
      </c>
    </row>
    <row r="294" spans="1:10" x14ac:dyDescent="0.35">
      <c r="A294" s="284"/>
      <c r="B294" s="285"/>
      <c r="C294" s="285"/>
      <c r="D294" s="284"/>
      <c r="E294" s="284"/>
      <c r="F294" s="286" t="str">
        <f t="shared" si="16"/>
        <v/>
      </c>
      <c r="G294" s="289" t="str">
        <f t="shared" si="17"/>
        <v/>
      </c>
      <c r="H294" s="287" t="str">
        <f t="shared" si="18"/>
        <v/>
      </c>
      <c r="I294" s="287" t="str">
        <f t="shared" si="19"/>
        <v/>
      </c>
      <c r="J294" s="287" t="str">
        <f>IF(A294="","",VLOOKUP(C294,'SKRÝT!!  Pomocné'!$D$2:$E$45,2,FALSE))</f>
        <v/>
      </c>
    </row>
    <row r="295" spans="1:10" x14ac:dyDescent="0.35">
      <c r="A295" s="284"/>
      <c r="B295" s="285"/>
      <c r="C295" s="285"/>
      <c r="D295" s="284"/>
      <c r="E295" s="284"/>
      <c r="F295" s="286" t="str">
        <f t="shared" si="16"/>
        <v/>
      </c>
      <c r="G295" s="289" t="str">
        <f t="shared" si="17"/>
        <v/>
      </c>
      <c r="H295" s="287" t="str">
        <f t="shared" si="18"/>
        <v/>
      </c>
      <c r="I295" s="287" t="str">
        <f t="shared" si="19"/>
        <v/>
      </c>
      <c r="J295" s="287" t="str">
        <f>IF(A295="","",VLOOKUP(C295,'SKRÝT!!  Pomocné'!$D$2:$E$45,2,FALSE))</f>
        <v/>
      </c>
    </row>
    <row r="296" spans="1:10" x14ac:dyDescent="0.35">
      <c r="A296" s="284"/>
      <c r="B296" s="285"/>
      <c r="C296" s="285"/>
      <c r="D296" s="284"/>
      <c r="E296" s="284"/>
      <c r="F296" s="286" t="str">
        <f t="shared" si="16"/>
        <v/>
      </c>
      <c r="G296" s="289" t="str">
        <f t="shared" si="17"/>
        <v/>
      </c>
      <c r="H296" s="287" t="str">
        <f t="shared" si="18"/>
        <v/>
      </c>
      <c r="I296" s="287" t="str">
        <f t="shared" si="19"/>
        <v/>
      </c>
      <c r="J296" s="287" t="str">
        <f>IF(A296="","",VLOOKUP(C296,'SKRÝT!!  Pomocné'!$D$2:$E$45,2,FALSE))</f>
        <v/>
      </c>
    </row>
    <row r="297" spans="1:10" x14ac:dyDescent="0.35">
      <c r="A297" s="284"/>
      <c r="B297" s="285"/>
      <c r="C297" s="285"/>
      <c r="D297" s="284"/>
      <c r="E297" s="284"/>
      <c r="F297" s="286" t="str">
        <f t="shared" si="16"/>
        <v/>
      </c>
      <c r="G297" s="289" t="str">
        <f t="shared" si="17"/>
        <v/>
      </c>
      <c r="H297" s="287" t="str">
        <f t="shared" si="18"/>
        <v/>
      </c>
      <c r="I297" s="287" t="str">
        <f t="shared" si="19"/>
        <v/>
      </c>
      <c r="J297" s="287" t="str">
        <f>IF(A297="","",VLOOKUP(C297,'SKRÝT!!  Pomocné'!$D$2:$E$45,2,FALSE))</f>
        <v/>
      </c>
    </row>
    <row r="298" spans="1:10" x14ac:dyDescent="0.35">
      <c r="A298" s="284"/>
      <c r="B298" s="285"/>
      <c r="C298" s="285"/>
      <c r="D298" s="284"/>
      <c r="E298" s="284"/>
      <c r="F298" s="286" t="str">
        <f t="shared" si="16"/>
        <v/>
      </c>
      <c r="G298" s="289" t="str">
        <f t="shared" si="17"/>
        <v/>
      </c>
      <c r="H298" s="287" t="str">
        <f t="shared" si="18"/>
        <v/>
      </c>
      <c r="I298" s="287" t="str">
        <f t="shared" si="19"/>
        <v/>
      </c>
      <c r="J298" s="287" t="str">
        <f>IF(A298="","",VLOOKUP(C298,'SKRÝT!!  Pomocné'!$D$2:$E$45,2,FALSE))</f>
        <v/>
      </c>
    </row>
    <row r="299" spans="1:10" x14ac:dyDescent="0.35">
      <c r="A299" s="284"/>
      <c r="B299" s="285"/>
      <c r="C299" s="285"/>
      <c r="D299" s="284"/>
      <c r="E299" s="284"/>
      <c r="F299" s="286" t="str">
        <f t="shared" si="16"/>
        <v/>
      </c>
      <c r="G299" s="289" t="str">
        <f t="shared" si="17"/>
        <v/>
      </c>
      <c r="H299" s="287" t="str">
        <f t="shared" si="18"/>
        <v/>
      </c>
      <c r="I299" s="287" t="str">
        <f t="shared" si="19"/>
        <v/>
      </c>
      <c r="J299" s="287" t="str">
        <f>IF(A299="","",VLOOKUP(C299,'SKRÝT!!  Pomocné'!$D$2:$E$45,2,FALSE))</f>
        <v/>
      </c>
    </row>
    <row r="300" spans="1:10" x14ac:dyDescent="0.35">
      <c r="A300" s="284"/>
      <c r="B300" s="285"/>
      <c r="C300" s="285"/>
      <c r="D300" s="284"/>
      <c r="E300" s="284"/>
      <c r="F300" s="286" t="str">
        <f t="shared" si="16"/>
        <v/>
      </c>
      <c r="G300" s="289" t="str">
        <f t="shared" si="17"/>
        <v/>
      </c>
      <c r="H300" s="287" t="str">
        <f t="shared" si="18"/>
        <v/>
      </c>
      <c r="I300" s="287" t="str">
        <f t="shared" si="19"/>
        <v/>
      </c>
      <c r="J300" s="287" t="str">
        <f>IF(A300="","",VLOOKUP(C300,'SKRÝT!!  Pomocné'!$D$2:$E$45,2,FALSE))</f>
        <v/>
      </c>
    </row>
    <row r="301" spans="1:10" x14ac:dyDescent="0.35">
      <c r="A301" s="284"/>
      <c r="B301" s="285"/>
      <c r="C301" s="285"/>
      <c r="D301" s="284"/>
      <c r="E301" s="284"/>
      <c r="F301" s="286" t="str">
        <f t="shared" si="16"/>
        <v/>
      </c>
      <c r="G301" s="289" t="str">
        <f t="shared" si="17"/>
        <v/>
      </c>
      <c r="H301" s="287" t="str">
        <f t="shared" si="18"/>
        <v/>
      </c>
      <c r="I301" s="287" t="str">
        <f t="shared" si="19"/>
        <v/>
      </c>
      <c r="J301" s="287" t="str">
        <f>IF(A301="","",VLOOKUP(C301,'SKRÝT!!  Pomocné'!$D$2:$E$45,2,FALSE))</f>
        <v/>
      </c>
    </row>
    <row r="302" spans="1:10" x14ac:dyDescent="0.35">
      <c r="A302" s="284"/>
      <c r="B302" s="285"/>
      <c r="C302" s="285"/>
      <c r="D302" s="284"/>
      <c r="E302" s="284"/>
      <c r="F302" s="286" t="str">
        <f t="shared" si="16"/>
        <v/>
      </c>
      <c r="G302" s="289" t="str">
        <f t="shared" si="17"/>
        <v/>
      </c>
      <c r="H302" s="287" t="str">
        <f t="shared" si="18"/>
        <v/>
      </c>
      <c r="I302" s="287" t="str">
        <f t="shared" si="19"/>
        <v/>
      </c>
      <c r="J302" s="287" t="str">
        <f>IF(A302="","",VLOOKUP(C302,'SKRÝT!!  Pomocné'!$D$2:$E$45,2,FALSE))</f>
        <v/>
      </c>
    </row>
    <row r="303" spans="1:10" x14ac:dyDescent="0.35">
      <c r="A303" s="284"/>
      <c r="B303" s="285"/>
      <c r="C303" s="285"/>
      <c r="D303" s="284"/>
      <c r="E303" s="284"/>
      <c r="F303" s="286" t="str">
        <f t="shared" si="16"/>
        <v/>
      </c>
      <c r="G303" s="289" t="str">
        <f t="shared" si="17"/>
        <v/>
      </c>
      <c r="H303" s="287" t="str">
        <f t="shared" si="18"/>
        <v/>
      </c>
      <c r="I303" s="287" t="str">
        <f t="shared" si="19"/>
        <v/>
      </c>
      <c r="J303" s="287" t="str">
        <f>IF(A303="","",VLOOKUP(C303,'SKRÝT!!  Pomocné'!$D$2:$E$45,2,FALSE))</f>
        <v/>
      </c>
    </row>
  </sheetData>
  <sheetProtection password="C7A0" sheet="1" objects="1" scenarios="1" autoFilter="0"/>
  <mergeCells count="1">
    <mergeCell ref="A1:G1"/>
  </mergeCells>
  <dataValidations count="2">
    <dataValidation type="whole" errorStyle="warning" operator="lessThanOrEqual" allowBlank="1" showInputMessage="1" showErrorMessage="1" error="Pravděpodobně přesahuje délku jednoho měsíce!" sqref="D3:D1048576" xr:uid="{00000000-0002-0000-0800-000000000000}">
      <formula1>24</formula1>
    </dataValidation>
    <dataValidation type="list" allowBlank="1" showInputMessage="1" showErrorMessage="1" sqref="E3:E1048576" xr:uid="{00000000-0002-0000-0800-000001000000}">
      <mc:AlternateContent xmlns:x12ac="http://schemas.microsoft.com/office/spreadsheetml/2011/1/ac" xmlns:mc="http://schemas.openxmlformats.org/markup-compatibility/2006">
        <mc:Choice Requires="x12ac">
          <x12ac:list>"0,1","0,2","0,3","0,4","0,5","0,6","0,7","0,8","0,9","1,0"</x12ac:list>
        </mc:Choice>
        <mc:Fallback>
          <formula1>"0,1,0,2,0,3,0,4,0,5,0,6,0,7,0,8,0,9,1,0"</formula1>
        </mc:Fallback>
      </mc:AlternateContent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800-000002000000}">
          <x14:formula1>
            <xm:f>'C:\Users\sobeslavskaj\Documents\uzivatel\2019\kalkulacky\[Kalkulacka_indikatoru_ZoR.XLSX]SKRÝT!!  Pomocné'!#REF!</xm:f>
          </x14:formula1>
          <xm:sqref>B304:B1048576</xm:sqref>
        </x14:dataValidation>
        <x14:dataValidation type="list" allowBlank="1" showInputMessage="1" showErrorMessage="1" xr:uid="{00000000-0002-0000-0800-000004000000}">
          <x14:formula1>
            <xm:f>'SKRÝT!!  Pomocné'!$B$2:$B$14</xm:f>
          </x14:formula1>
          <xm:sqref>B3:B303</xm:sqref>
        </x14:dataValidation>
        <x14:dataValidation type="list" allowBlank="1" showInputMessage="1" showErrorMessage="1" xr:uid="{355B832D-4BF0-40B7-945D-450BB353E377}">
          <x14:formula1>
            <xm:f>'SKRÝT!!  Pomocné'!$D$2:$D$45</xm:f>
          </x14:formula1>
          <xm:sqref>C3:C1048576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15OPMSMT0001-28-84258</_dlc_DocId>
    <_dlc_DocIdUrl xmlns="0104a4cd-1400-468e-be1b-c7aad71d7d5a">
      <Url>http://op.msmt.cz/_layouts/15/DocIdRedir.aspx?ID=15OPMSMT0001-28-84258</Url>
      <Description>15OPMSMT0001-28-84258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59113F-06FA-4342-9518-4179D04011E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E2BB4BE-5D38-4B52-B3FB-02A316D185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C8507-BCC9-4E6E-BD00-00A048FE828A}">
  <ds:schemaRefs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0104a4cd-1400-468e-be1b-c7aad71d7d5a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D73C99A6-EF12-418B-A7F2-579A51064C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</vt:i4>
      </vt:variant>
    </vt:vector>
  </HeadingPairs>
  <TitlesOfParts>
    <vt:vector size="13" baseType="lpstr">
      <vt:lpstr>Úvodní strana</vt:lpstr>
      <vt:lpstr>Souhrn</vt:lpstr>
      <vt:lpstr>SŠ</vt:lpstr>
      <vt:lpstr>VOŠ</vt:lpstr>
      <vt:lpstr>DM</vt:lpstr>
      <vt:lpstr>Internát</vt:lpstr>
      <vt:lpstr>Seznam osob pro ind. 6 00 00</vt:lpstr>
      <vt:lpstr>Informace krácení šablon</vt:lpstr>
      <vt:lpstr>Krácení šablon</vt:lpstr>
      <vt:lpstr>SKRÝT!!  Pomocné</vt:lpstr>
      <vt:lpstr>data</vt:lpstr>
      <vt:lpstr>ICT</vt:lpstr>
      <vt:lpstr>'Úvodní strana'!Oblast_tisku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KALKULAČKA_OPVVV</dc:title>
  <dc:creator>Soběslavská Jana</dc:creator>
  <cp:keywords>OPVVV</cp:keywords>
  <dc:description/>
  <cp:lastModifiedBy>Jenšíková Věra</cp:lastModifiedBy>
  <cp:lastPrinted>2018-12-11T00:13:02Z</cp:lastPrinted>
  <dcterms:created xsi:type="dcterms:W3CDTF">2016-02-29T09:42:03Z</dcterms:created>
  <dcterms:modified xsi:type="dcterms:W3CDTF">2021-08-25T07:15:56Z</dcterms:modified>
  <cp:contentStatus>_final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f220d052-98f9-4079-9b17-774453e8030f</vt:lpwstr>
  </property>
</Properties>
</file>